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J7" i="5"/>
  <c r="V7" i="5"/>
  <c r="K10" i="5" l="1"/>
  <c r="O10" i="5"/>
  <c r="N10" i="5"/>
  <c r="M10" i="5"/>
  <c r="L10" i="5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AQ9" i="6" l="1"/>
  <c r="AP9" i="6"/>
  <c r="AO9" i="6"/>
  <c r="AN9" i="6"/>
  <c r="AM9" i="6"/>
  <c r="AL9" i="6"/>
  <c r="Z9" i="6"/>
  <c r="Y9" i="6"/>
  <c r="X9" i="6"/>
  <c r="W9" i="6"/>
  <c r="V9" i="6"/>
  <c r="U9" i="6"/>
  <c r="O9" i="6"/>
  <c r="O14" i="6" s="1"/>
  <c r="O17" i="6" s="1"/>
  <c r="O18" i="6" s="1"/>
  <c r="M9" i="6"/>
  <c r="L9" i="6"/>
  <c r="K9" i="6"/>
  <c r="J9" i="6"/>
  <c r="I9" i="6"/>
  <c r="H9" i="6"/>
  <c r="H14" i="6" s="1"/>
  <c r="G9" i="6"/>
  <c r="G14" i="6" s="1"/>
  <c r="G17" i="6" s="1"/>
  <c r="F9" i="6"/>
  <c r="F14" i="6" s="1"/>
  <c r="E9" i="6"/>
  <c r="E14" i="6" s="1"/>
  <c r="E17" i="6" s="1"/>
  <c r="I14" i="6" l="1"/>
  <c r="M14" i="6" s="1"/>
  <c r="D11" i="6"/>
  <c r="I17" i="6"/>
  <c r="F17" i="6"/>
  <c r="K17" i="6" s="1"/>
  <c r="K14" i="6"/>
  <c r="L14" i="6"/>
  <c r="H17" i="6"/>
  <c r="L17" i="6" s="1"/>
  <c r="N9" i="6"/>
  <c r="N14" i="6" s="1"/>
  <c r="N17" i="6" l="1"/>
  <c r="M17" i="6"/>
  <c r="I12" i="5" l="1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<sst xmlns="http://schemas.openxmlformats.org/spreadsheetml/2006/main" count="184" uniqueCount="82">
  <si>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</si>
  <si>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</si>
  <si>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</si>
  <si>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</si>
  <si>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</si>
  <si>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</si>
  <si>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</si>
  <si>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</si>
  <si>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</si>
  <si>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</si>
  <si>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</si>
  <si>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</si>
  <si>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</si>
  <si>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</si>
  <si>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</si>
  <si>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</si>
  <si>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</si>
  <si>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</si>
  <si>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</si>
  <si>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</si>
  <si>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</si>
  <si>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</si>
  <si>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</si>
  <si>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</si>
  <si>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Väinö Väänänen</t>
  </si>
  <si>
    <t>6.</t>
  </si>
  <si>
    <t>Tahko  2</t>
  </si>
  <si>
    <t>25.4.2002   Vantaa</t>
  </si>
  <si>
    <t>Tahko = Hyvinkään Tahko  (1915),  kasvattajaseura</t>
  </si>
  <si>
    <t xml:space="preserve">  Kärkilyönnit (KL),  pesänvälit</t>
  </si>
  <si>
    <t xml:space="preserve">     Runkosarja 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</si>
  <si>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</si>
  <si>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</si>
  <si>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</si>
  <si>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</si>
  <si>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</si>
  <si>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</si>
  <si>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</si>
  <si>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</si>
  <si>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</si>
  <si>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</si>
  <si>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</si>
  <si>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</si>
  <si>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</si>
  <si>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</si>
  <si>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</si>
  <si>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</si>
  <si>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</si>
  <si>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</si>
  <si>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</si>
  <si>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JoMa  2</t>
  </si>
  <si>
    <t>suomensarja</t>
  </si>
  <si>
    <t>JoMa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</si>
  <si>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</si>
  <si>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</si>
  <si>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</si>
  <si>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</si>
  <si>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</si>
  <si>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</si>
  <si>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</si>
  <si>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</si>
  <si>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</si>
  <si>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</si>
  <si>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</si>
  <si>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</si>
  <si>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</si>
  <si>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</si>
  <si>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</si>
  <si>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</si>
  <si>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02.06. 2019  IPV - JoMa  2-1  (4-1, 2-4, 1-0)</t>
  </si>
  <si>
    <t xml:space="preserve">  17 v   1 kk   8 pv</t>
  </si>
  <si>
    <t>JoMa = Joensuun Maila  (1957)</t>
  </si>
  <si>
    <t>3.</t>
  </si>
  <si>
    <t>5.</t>
  </si>
  <si>
    <t>1.</t>
  </si>
  <si>
    <t>12.07. 2020  KiPa - JoMa  1-2  (4-1, 5-6, 0-1)</t>
  </si>
  <si>
    <t xml:space="preserve">  18 v   2 kk 17 pv</t>
  </si>
  <si>
    <t>PuPe = Puijon Pesis  (2009)</t>
  </si>
  <si>
    <t>PuPe</t>
  </si>
  <si>
    <t>9.</t>
  </si>
  <si>
    <t>2.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</si>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</sst>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5" xfId="0" applyFont="1" applyFill="1" applyBorder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08" customWidth="1"/>
    <col min="3" max="3" width="6.140625" style="109" customWidth="1"/>
    <col min="4" max="4" width="10" style="108" customWidth="1"/>
    <col min="5" max="12" width="5.7109375" style="109" customWidth="1"/>
    <col min="13" max="13" width="6" style="109" customWidth="1"/>
    <col min="14" max="14" width="8.85546875" style="109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09" customWidth="1"/>
    <col min="26" max="26" width="9.28515625" style="109" customWidth="1"/>
    <col min="27" max="27" width="0.7109375" style="109" customWidth="1"/>
    <col min="28" max="31" width="6.7109375" style="109" customWidth="1"/>
    <col min="32" max="32" width="0.7109375" style="109" customWidth="1"/>
    <col min="33" max="33" width="15.7109375" style="109" customWidth="1"/>
    <col min="34" max="34" width="13.42578125" style="109" customWidth="1"/>
    <col min="35" max="35" width="13" style="109" customWidth="1"/>
    <col min="36" max="36" width="12.140625" style="109" customWidth="1"/>
    <col min="37" max="37" width="0.7109375" style="109" customWidth="1"/>
    <col min="38" max="40" width="6.7109375" style="109" customWidth="1"/>
    <col min="41" max="43" width="4.7109375" style="109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0"/>
      <c r="B1" s="66" t="s">
        <v>24</v>
      </c>
      <c r="C1" s="2"/>
      <c r="D1" s="3"/>
      <c r="E1" s="4" t="s">
        <v>27</v>
      </c>
      <c r="F1" s="4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77" customFormat="1" ht="15" customHeight="1" x14ac:dyDescent="0.25">
      <c r="A2" s="74"/>
      <c r="B2" s="75" t="s">
        <v>15</v>
      </c>
      <c r="C2" s="2"/>
      <c r="D2" s="3"/>
      <c r="E2" s="8" t="s">
        <v>7</v>
      </c>
      <c r="F2" s="22"/>
      <c r="G2" s="22"/>
      <c r="H2" s="22"/>
      <c r="I2" s="28" t="s">
        <v>29</v>
      </c>
      <c r="J2" s="11"/>
      <c r="K2" s="22"/>
      <c r="L2" s="22"/>
      <c r="M2" s="22"/>
      <c r="N2" s="9"/>
      <c r="O2" s="6"/>
      <c r="P2" s="18" t="s">
        <v>30</v>
      </c>
      <c r="Q2" s="22"/>
      <c r="R2" s="22"/>
      <c r="S2" s="28"/>
      <c r="T2" s="6"/>
      <c r="U2" s="29" t="s">
        <v>31</v>
      </c>
      <c r="V2" s="22"/>
      <c r="W2" s="22"/>
      <c r="X2" s="29"/>
      <c r="Y2" s="41"/>
      <c r="Z2" s="42"/>
      <c r="AA2" s="6"/>
      <c r="AB2" s="18" t="s">
        <v>32</v>
      </c>
      <c r="AC2" s="29"/>
      <c r="AD2" s="22"/>
      <c r="AE2" s="28"/>
      <c r="AF2" s="6"/>
      <c r="AG2" s="18" t="s">
        <v>33</v>
      </c>
      <c r="AH2" s="22"/>
      <c r="AI2" s="22"/>
      <c r="AJ2" s="9"/>
      <c r="AK2" s="6"/>
      <c r="AL2" s="18" t="s">
        <v>34</v>
      </c>
      <c r="AM2" s="29"/>
      <c r="AN2" s="22"/>
      <c r="AO2" s="76" t="s">
        <v>35</v>
      </c>
      <c r="AP2" s="22"/>
      <c r="AQ2" s="9"/>
      <c r="AR2" s="72"/>
    </row>
    <row r="3" spans="1:44" s="77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36</v>
      </c>
      <c r="K3" s="7" t="s">
        <v>37</v>
      </c>
      <c r="L3" s="7" t="s">
        <v>38</v>
      </c>
      <c r="M3" s="7" t="s">
        <v>39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40</v>
      </c>
      <c r="AH3" s="7" t="s">
        <v>41</v>
      </c>
      <c r="AI3" s="9" t="s">
        <v>42</v>
      </c>
      <c r="AJ3" s="7" t="s">
        <v>43</v>
      </c>
      <c r="AK3" s="10"/>
      <c r="AL3" s="7" t="s">
        <v>44</v>
      </c>
      <c r="AM3" s="7" t="s">
        <v>45</v>
      </c>
      <c r="AN3" s="9" t="s">
        <v>46</v>
      </c>
      <c r="AO3" s="9" t="s">
        <v>47</v>
      </c>
      <c r="AP3" s="11" t="s">
        <v>48</v>
      </c>
      <c r="AQ3" s="7" t="s">
        <v>49</v>
      </c>
      <c r="AR3" s="72"/>
    </row>
    <row r="4" spans="1:44" s="77" customFormat="1" ht="15" customHeight="1" x14ac:dyDescent="0.25">
      <c r="A4" s="74"/>
      <c r="B4" s="78">
        <v>2018</v>
      </c>
      <c r="C4" s="78" t="s">
        <v>25</v>
      </c>
      <c r="D4" s="79" t="s">
        <v>26</v>
      </c>
      <c r="E4" s="78"/>
      <c r="F4" s="20" t="s">
        <v>51</v>
      </c>
      <c r="G4" s="78"/>
      <c r="H4" s="30"/>
      <c r="I4" s="78"/>
      <c r="J4" s="78"/>
      <c r="K4" s="78"/>
      <c r="L4" s="78"/>
      <c r="M4" s="78"/>
      <c r="N4" s="80"/>
      <c r="O4" s="10"/>
      <c r="P4" s="7"/>
      <c r="Q4" s="7"/>
      <c r="R4" s="7"/>
      <c r="S4" s="7"/>
      <c r="T4" s="10"/>
      <c r="U4" s="81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1"/>
      <c r="AH4" s="81"/>
      <c r="AI4" s="81"/>
      <c r="AJ4" s="81"/>
      <c r="AK4" s="10"/>
      <c r="AL4" s="12"/>
      <c r="AM4" s="12"/>
      <c r="AN4" s="12"/>
      <c r="AO4" s="13"/>
      <c r="AP4" s="14"/>
      <c r="AQ4" s="12"/>
      <c r="AR4" s="72"/>
    </row>
    <row r="5" spans="1:44" s="77" customFormat="1" ht="15" customHeight="1" x14ac:dyDescent="0.25">
      <c r="A5" s="74"/>
      <c r="B5" s="78">
        <v>2019</v>
      </c>
      <c r="C5" s="78" t="s">
        <v>72</v>
      </c>
      <c r="D5" s="79" t="s">
        <v>50</v>
      </c>
      <c r="E5" s="78"/>
      <c r="F5" s="20" t="s">
        <v>51</v>
      </c>
      <c r="G5" s="78"/>
      <c r="H5" s="30"/>
      <c r="I5" s="78"/>
      <c r="J5" s="78"/>
      <c r="K5" s="78"/>
      <c r="L5" s="78"/>
      <c r="M5" s="78"/>
      <c r="N5" s="80"/>
      <c r="O5" s="10"/>
      <c r="P5" s="7"/>
      <c r="Q5" s="7"/>
      <c r="R5" s="7"/>
      <c r="S5" s="7"/>
      <c r="T5" s="10"/>
      <c r="U5" s="81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81"/>
      <c r="AH5" s="81"/>
      <c r="AI5" s="81"/>
      <c r="AJ5" s="81"/>
      <c r="AK5" s="10"/>
      <c r="AL5" s="12"/>
      <c r="AM5" s="12"/>
      <c r="AN5" s="12"/>
      <c r="AO5" s="13"/>
      <c r="AP5" s="14"/>
      <c r="AQ5" s="12"/>
      <c r="AR5" s="72"/>
    </row>
    <row r="6" spans="1:44" s="77" customFormat="1" ht="15" customHeight="1" x14ac:dyDescent="0.25">
      <c r="A6" s="74"/>
      <c r="B6" s="12">
        <v>2019</v>
      </c>
      <c r="C6" s="12" t="s">
        <v>74</v>
      </c>
      <c r="D6" s="1" t="s">
        <v>52</v>
      </c>
      <c r="E6" s="12">
        <v>2</v>
      </c>
      <c r="F6" s="12">
        <v>0</v>
      </c>
      <c r="G6" s="12">
        <v>0</v>
      </c>
      <c r="H6" s="13">
        <v>0</v>
      </c>
      <c r="I6" s="12">
        <v>3</v>
      </c>
      <c r="J6" s="12">
        <v>2</v>
      </c>
      <c r="K6" s="12">
        <v>1</v>
      </c>
      <c r="L6" s="12">
        <v>0</v>
      </c>
      <c r="M6" s="12">
        <v>0</v>
      </c>
      <c r="N6" s="32">
        <v>0.5</v>
      </c>
      <c r="O6" s="130">
        <v>6</v>
      </c>
      <c r="P6" s="7"/>
      <c r="Q6" s="7"/>
      <c r="R6" s="7"/>
      <c r="S6" s="7"/>
      <c r="T6" s="10"/>
      <c r="U6" s="12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81"/>
      <c r="AH6" s="81"/>
      <c r="AI6" s="81"/>
      <c r="AJ6" s="81"/>
      <c r="AK6" s="10"/>
      <c r="AL6" s="12"/>
      <c r="AM6" s="12"/>
      <c r="AN6" s="12"/>
      <c r="AO6" s="13">
        <v>1</v>
      </c>
      <c r="AP6" s="14"/>
      <c r="AQ6" s="12"/>
      <c r="AR6" s="72"/>
    </row>
    <row r="7" spans="1:44" s="77" customFormat="1" ht="15" customHeight="1" x14ac:dyDescent="0.25">
      <c r="A7" s="74"/>
      <c r="B7" s="132">
        <v>2020</v>
      </c>
      <c r="C7" s="132" t="s">
        <v>72</v>
      </c>
      <c r="D7" s="56" t="s">
        <v>78</v>
      </c>
      <c r="E7" s="132"/>
      <c r="F7" s="133" t="s">
        <v>81</v>
      </c>
      <c r="G7" s="134"/>
      <c r="H7" s="135"/>
      <c r="I7" s="132"/>
      <c r="J7" s="135"/>
      <c r="K7" s="135"/>
      <c r="L7" s="135"/>
      <c r="M7" s="55"/>
      <c r="N7" s="136"/>
      <c r="O7" s="130"/>
      <c r="P7" s="7"/>
      <c r="Q7" s="7"/>
      <c r="R7" s="7"/>
      <c r="S7" s="7"/>
      <c r="T7" s="10"/>
      <c r="U7" s="12"/>
      <c r="V7" s="13"/>
      <c r="W7" s="13"/>
      <c r="X7" s="12"/>
      <c r="Y7" s="12"/>
      <c r="Z7" s="32"/>
      <c r="AA7" s="10"/>
      <c r="AB7" s="7"/>
      <c r="AC7" s="7"/>
      <c r="AD7" s="7"/>
      <c r="AE7" s="7"/>
      <c r="AF7" s="10"/>
      <c r="AG7" s="81"/>
      <c r="AH7" s="81"/>
      <c r="AI7" s="81"/>
      <c r="AJ7" s="81"/>
      <c r="AK7" s="10"/>
      <c r="AL7" s="12"/>
      <c r="AM7" s="12"/>
      <c r="AN7" s="12"/>
      <c r="AO7" s="13"/>
      <c r="AP7" s="14"/>
      <c r="AQ7" s="12"/>
      <c r="AR7" s="72"/>
    </row>
    <row r="8" spans="1:44" s="77" customFormat="1" ht="15" customHeight="1" x14ac:dyDescent="0.25">
      <c r="A8" s="74"/>
      <c r="B8" s="12">
        <v>2020</v>
      </c>
      <c r="C8" s="12" t="s">
        <v>74</v>
      </c>
      <c r="D8" s="1" t="s">
        <v>52</v>
      </c>
      <c r="E8" s="12">
        <v>2</v>
      </c>
      <c r="F8" s="12">
        <v>0</v>
      </c>
      <c r="G8" s="12">
        <v>0</v>
      </c>
      <c r="H8" s="12">
        <v>1</v>
      </c>
      <c r="I8" s="12">
        <v>3</v>
      </c>
      <c r="J8" s="12">
        <v>3</v>
      </c>
      <c r="K8" s="12">
        <v>0</v>
      </c>
      <c r="L8" s="12">
        <v>0</v>
      </c>
      <c r="M8" s="12">
        <v>0</v>
      </c>
      <c r="N8" s="32">
        <v>0.42849999999999999</v>
      </c>
      <c r="O8" s="19">
        <v>7</v>
      </c>
      <c r="P8" s="40"/>
      <c r="Q8" s="7"/>
      <c r="R8" s="7"/>
      <c r="S8" s="7"/>
      <c r="T8" s="10"/>
      <c r="U8" s="81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81"/>
      <c r="AH8" s="81"/>
      <c r="AI8" s="81"/>
      <c r="AJ8" s="81"/>
      <c r="AK8" s="10"/>
      <c r="AL8" s="12"/>
      <c r="AM8" s="12"/>
      <c r="AN8" s="12"/>
      <c r="AO8" s="13"/>
      <c r="AP8" s="14"/>
      <c r="AQ8" s="12"/>
      <c r="AR8" s="72"/>
    </row>
    <row r="9" spans="1:44" s="77" customFormat="1" ht="15" customHeight="1" x14ac:dyDescent="0.25">
      <c r="A9" s="67"/>
      <c r="B9" s="64" t="s">
        <v>53</v>
      </c>
      <c r="C9" s="11"/>
      <c r="D9" s="9"/>
      <c r="E9" s="7">
        <f t="shared" ref="E9:M9" si="0">SUM(E4:E8)</f>
        <v>4</v>
      </c>
      <c r="F9" s="7">
        <f t="shared" si="0"/>
        <v>0</v>
      </c>
      <c r="G9" s="7">
        <f t="shared" si="0"/>
        <v>0</v>
      </c>
      <c r="H9" s="7">
        <f t="shared" si="0"/>
        <v>1</v>
      </c>
      <c r="I9" s="7">
        <f t="shared" si="0"/>
        <v>6</v>
      </c>
      <c r="J9" s="7">
        <f t="shared" si="0"/>
        <v>5</v>
      </c>
      <c r="K9" s="7">
        <f t="shared" si="0"/>
        <v>1</v>
      </c>
      <c r="L9" s="7">
        <f t="shared" si="0"/>
        <v>0</v>
      </c>
      <c r="M9" s="11">
        <f t="shared" si="0"/>
        <v>0</v>
      </c>
      <c r="N9" s="15">
        <f>PRODUCT(I9/O9)</f>
        <v>0.46153846153846156</v>
      </c>
      <c r="O9" s="82">
        <f>SUM(O3:O8)</f>
        <v>13</v>
      </c>
      <c r="P9" s="40" t="s">
        <v>54</v>
      </c>
      <c r="Q9" s="40" t="s">
        <v>54</v>
      </c>
      <c r="R9" s="40" t="s">
        <v>54</v>
      </c>
      <c r="S9" s="40" t="s">
        <v>54</v>
      </c>
      <c r="T9" s="10"/>
      <c r="U9" s="7">
        <f>SUM(U4:U8)</f>
        <v>0</v>
      </c>
      <c r="V9" s="7">
        <f>SUM(V4:V8)</f>
        <v>0</v>
      </c>
      <c r="W9" s="7">
        <f>SUM(W4:W8)</f>
        <v>0</v>
      </c>
      <c r="X9" s="7">
        <f>SUM(X4:X8)</f>
        <v>0</v>
      </c>
      <c r="Y9" s="7">
        <f>SUM(Y4:Y8)</f>
        <v>0</v>
      </c>
      <c r="Z9" s="15">
        <f>PRODUCT(N15)</f>
        <v>0</v>
      </c>
      <c r="AA9" s="82"/>
      <c r="AB9" s="40" t="s">
        <v>54</v>
      </c>
      <c r="AC9" s="40" t="s">
        <v>54</v>
      </c>
      <c r="AD9" s="40" t="s">
        <v>54</v>
      </c>
      <c r="AE9" s="40" t="s">
        <v>54</v>
      </c>
      <c r="AF9" s="10"/>
      <c r="AG9" s="40" t="s">
        <v>55</v>
      </c>
      <c r="AH9" s="40" t="s">
        <v>55</v>
      </c>
      <c r="AI9" s="40" t="s">
        <v>55</v>
      </c>
      <c r="AJ9" s="40" t="s">
        <v>55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1</v>
      </c>
      <c r="AP9" s="7">
        <f t="shared" si="1"/>
        <v>0</v>
      </c>
      <c r="AQ9" s="7">
        <f t="shared" si="1"/>
        <v>0</v>
      </c>
      <c r="AR9" s="72"/>
    </row>
    <row r="10" spans="1:44" s="77" customFormat="1" ht="15" customHeight="1" x14ac:dyDescent="0.25">
      <c r="A10" s="67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83"/>
      <c r="O10" s="10"/>
      <c r="P10" s="18"/>
      <c r="Q10" s="29"/>
      <c r="R10" s="41"/>
      <c r="S10" s="42"/>
      <c r="T10" s="10"/>
      <c r="U10" s="18"/>
      <c r="V10" s="29"/>
      <c r="W10" s="41"/>
      <c r="X10" s="29"/>
      <c r="Y10" s="41"/>
      <c r="Z10" s="42"/>
      <c r="AA10" s="10"/>
      <c r="AB10" s="84"/>
      <c r="AC10" s="85"/>
      <c r="AD10" s="41"/>
      <c r="AE10" s="42"/>
      <c r="AF10" s="10"/>
      <c r="AG10" s="86">
        <v>0</v>
      </c>
      <c r="AH10" s="86">
        <v>0</v>
      </c>
      <c r="AI10" s="86">
        <v>0</v>
      </c>
      <c r="AJ10" s="86">
        <v>0</v>
      </c>
      <c r="AK10" s="10"/>
      <c r="AL10" s="11"/>
      <c r="AM10" s="22"/>
      <c r="AN10" s="22"/>
      <c r="AO10" s="22"/>
      <c r="AP10" s="22"/>
      <c r="AQ10" s="9"/>
      <c r="AR10" s="72"/>
    </row>
    <row r="11" spans="1:44" ht="15" customHeight="1" x14ac:dyDescent="0.25">
      <c r="A11" s="74"/>
      <c r="B11" s="1" t="s">
        <v>56</v>
      </c>
      <c r="C11" s="14"/>
      <c r="D11" s="87">
        <f>SUM(F9:H9)+((I9-F9-G9)/3)+(E9/3)+(AL9*25)+(AM9*25)+(AN9*10)+(AO9*25)+(AP9*20)+(AQ9*15)-25</f>
        <v>4.3333333333333321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72"/>
    </row>
    <row r="12" spans="1:44" s="77" customFormat="1" ht="15" customHeight="1" x14ac:dyDescent="0.25">
      <c r="A12" s="7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72"/>
    </row>
    <row r="13" spans="1:44" ht="15" customHeight="1" x14ac:dyDescent="0.25">
      <c r="A13" s="74"/>
      <c r="B13" s="18" t="s">
        <v>57</v>
      </c>
      <c r="C13" s="88"/>
      <c r="D13" s="88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58</v>
      </c>
      <c r="N13" s="7" t="s">
        <v>9</v>
      </c>
      <c r="O13" s="10"/>
      <c r="P13" s="51" t="s">
        <v>59</v>
      </c>
      <c r="Q13" s="3"/>
      <c r="R13" s="3"/>
      <c r="S13" s="3"/>
      <c r="T13" s="89"/>
      <c r="U13" s="89"/>
      <c r="V13" s="89"/>
      <c r="W13" s="89"/>
      <c r="X13" s="89"/>
      <c r="Y13" s="3"/>
      <c r="Z13" s="3"/>
      <c r="AA13" s="3"/>
      <c r="AB13" s="89"/>
      <c r="AC13" s="89"/>
      <c r="AD13" s="3"/>
      <c r="AE13" s="52"/>
      <c r="AF13" s="10"/>
      <c r="AG13" s="51" t="s">
        <v>60</v>
      </c>
      <c r="AH13" s="3"/>
      <c r="AI13" s="89"/>
      <c r="AJ13" s="52"/>
      <c r="AK13" s="10"/>
      <c r="AL13" s="75" t="s">
        <v>61</v>
      </c>
      <c r="AM13" s="3"/>
      <c r="AN13" s="3"/>
      <c r="AO13" s="3"/>
      <c r="AP13" s="3"/>
      <c r="AQ13" s="52"/>
      <c r="AR13" s="72"/>
    </row>
    <row r="14" spans="1:44" ht="15" customHeight="1" x14ac:dyDescent="0.25">
      <c r="A14" s="74"/>
      <c r="B14" s="51" t="s">
        <v>7</v>
      </c>
      <c r="C14" s="3"/>
      <c r="D14" s="52"/>
      <c r="E14" s="12">
        <f>PRODUCT(E9)</f>
        <v>4</v>
      </c>
      <c r="F14" s="12">
        <f>PRODUCT(F9)</f>
        <v>0</v>
      </c>
      <c r="G14" s="12">
        <f>PRODUCT(G9)</f>
        <v>0</v>
      </c>
      <c r="H14" s="12">
        <f>PRODUCT(H9)</f>
        <v>1</v>
      </c>
      <c r="I14" s="12">
        <f>PRODUCT(I9)</f>
        <v>6</v>
      </c>
      <c r="J14" s="16"/>
      <c r="K14" s="90">
        <f>PRODUCT((F14+G14)/E14)</f>
        <v>0</v>
      </c>
      <c r="L14" s="90">
        <f>PRODUCT(H14/E14)</f>
        <v>0.25</v>
      </c>
      <c r="M14" s="90">
        <f>PRODUCT(I14/E14)</f>
        <v>1.5</v>
      </c>
      <c r="N14" s="68">
        <f>PRODUCT(N9)</f>
        <v>0.46153846153846156</v>
      </c>
      <c r="O14" s="10">
        <f>PRODUCT(O9)</f>
        <v>13</v>
      </c>
      <c r="P14" s="48" t="s">
        <v>62</v>
      </c>
      <c r="Q14" s="110"/>
      <c r="R14" s="49" t="s">
        <v>69</v>
      </c>
      <c r="S14" s="49"/>
      <c r="T14" s="49"/>
      <c r="U14" s="49"/>
      <c r="V14" s="49"/>
      <c r="W14" s="49"/>
      <c r="X14" s="49"/>
      <c r="Y14" s="111"/>
      <c r="Z14" s="111" t="s">
        <v>63</v>
      </c>
      <c r="AA14" s="111"/>
      <c r="AB14" s="49"/>
      <c r="AC14" s="112" t="s">
        <v>70</v>
      </c>
      <c r="AD14" s="113"/>
      <c r="AE14" s="50"/>
      <c r="AF14" s="10"/>
      <c r="AG14" s="114"/>
      <c r="AH14" s="124"/>
      <c r="AI14" s="49"/>
      <c r="AJ14" s="50"/>
      <c r="AK14" s="10"/>
      <c r="AL14" s="48"/>
      <c r="AM14" s="111"/>
      <c r="AN14" s="49"/>
      <c r="AO14" s="49"/>
      <c r="AP14" s="49"/>
      <c r="AQ14" s="50"/>
      <c r="AR14" s="72"/>
    </row>
    <row r="15" spans="1:44" ht="15" customHeight="1" x14ac:dyDescent="0.25">
      <c r="A15" s="74"/>
      <c r="B15" s="91" t="s">
        <v>31</v>
      </c>
      <c r="C15" s="71"/>
      <c r="D15" s="92"/>
      <c r="E15" s="12"/>
      <c r="F15" s="12"/>
      <c r="G15" s="12"/>
      <c r="H15" s="12"/>
      <c r="I15" s="12"/>
      <c r="J15" s="16"/>
      <c r="K15" s="90"/>
      <c r="L15" s="90"/>
      <c r="M15" s="90"/>
      <c r="N15" s="68"/>
      <c r="O15" s="10"/>
      <c r="P15" s="114" t="s">
        <v>64</v>
      </c>
      <c r="Q15" s="115"/>
      <c r="R15" s="116"/>
      <c r="S15" s="116"/>
      <c r="T15" s="116"/>
      <c r="U15" s="116"/>
      <c r="V15" s="116"/>
      <c r="W15" s="116"/>
      <c r="X15" s="116"/>
      <c r="Y15" s="117"/>
      <c r="Z15" s="117"/>
      <c r="AA15" s="117"/>
      <c r="AB15" s="116"/>
      <c r="AC15" s="117"/>
      <c r="AD15" s="117"/>
      <c r="AE15" s="118"/>
      <c r="AF15" s="10"/>
      <c r="AG15" s="114"/>
      <c r="AH15" s="125"/>
      <c r="AI15" s="116"/>
      <c r="AJ15" s="118"/>
      <c r="AK15" s="10"/>
      <c r="AL15" s="114"/>
      <c r="AM15" s="117"/>
      <c r="AN15" s="116"/>
      <c r="AO15" s="116"/>
      <c r="AP15" s="116"/>
      <c r="AQ15" s="118"/>
      <c r="AR15" s="72"/>
    </row>
    <row r="16" spans="1:44" ht="15" customHeight="1" x14ac:dyDescent="0.25">
      <c r="A16" s="74"/>
      <c r="B16" s="93" t="s">
        <v>65</v>
      </c>
      <c r="C16" s="94"/>
      <c r="D16" s="95"/>
      <c r="E16" s="96"/>
      <c r="F16" s="96"/>
      <c r="G16" s="96"/>
      <c r="H16" s="96"/>
      <c r="I16" s="96"/>
      <c r="J16" s="16"/>
      <c r="K16" s="97"/>
      <c r="L16" s="97"/>
      <c r="M16" s="97"/>
      <c r="N16" s="98"/>
      <c r="O16" s="10"/>
      <c r="P16" s="114" t="s">
        <v>66</v>
      </c>
      <c r="Q16" s="115"/>
      <c r="R16" s="116" t="s">
        <v>75</v>
      </c>
      <c r="S16" s="116"/>
      <c r="T16" s="116"/>
      <c r="U16" s="116"/>
      <c r="V16" s="116"/>
      <c r="W16" s="116"/>
      <c r="X16" s="116"/>
      <c r="Y16" s="117"/>
      <c r="Z16" s="117" t="s">
        <v>63</v>
      </c>
      <c r="AA16" s="117"/>
      <c r="AB16" s="116"/>
      <c r="AC16" s="131" t="s">
        <v>76</v>
      </c>
      <c r="AD16" s="82"/>
      <c r="AE16" s="118"/>
      <c r="AF16" s="10"/>
      <c r="AG16" s="126"/>
      <c r="AH16" s="125"/>
      <c r="AI16" s="116"/>
      <c r="AJ16" s="118"/>
      <c r="AK16" s="10"/>
      <c r="AL16" s="114"/>
      <c r="AM16" s="117"/>
      <c r="AN16" s="116"/>
      <c r="AO16" s="116"/>
      <c r="AP16" s="116"/>
      <c r="AQ16" s="118"/>
      <c r="AR16" s="72"/>
    </row>
    <row r="17" spans="1:45" ht="15" customHeight="1" x14ac:dyDescent="0.25">
      <c r="A17" s="74"/>
      <c r="B17" s="99" t="s">
        <v>67</v>
      </c>
      <c r="C17" s="100"/>
      <c r="D17" s="101"/>
      <c r="E17" s="7">
        <f>SUM(E14:E16)</f>
        <v>4</v>
      </c>
      <c r="F17" s="7">
        <f>SUM(F14:F16)</f>
        <v>0</v>
      </c>
      <c r="G17" s="7">
        <f>SUM(G14:G16)</f>
        <v>0</v>
      </c>
      <c r="H17" s="7">
        <f>SUM(H14:H16)</f>
        <v>1</v>
      </c>
      <c r="I17" s="7">
        <f>SUM(I14:I16)</f>
        <v>6</v>
      </c>
      <c r="J17" s="16"/>
      <c r="K17" s="102">
        <f>PRODUCT((F17+G17)/E17)</f>
        <v>0</v>
      </c>
      <c r="L17" s="102">
        <f>PRODUCT(H17/E17)</f>
        <v>0.25</v>
      </c>
      <c r="M17" s="102">
        <f>PRODUCT(I17/E17)</f>
        <v>1.5</v>
      </c>
      <c r="N17" s="15">
        <f>PRODUCT(I17/O17)</f>
        <v>0.46153846153846156</v>
      </c>
      <c r="O17" s="10">
        <f>SUM(O14:O16)</f>
        <v>13</v>
      </c>
      <c r="P17" s="119" t="s">
        <v>68</v>
      </c>
      <c r="Q17" s="120"/>
      <c r="R17" s="121"/>
      <c r="S17" s="121"/>
      <c r="T17" s="121"/>
      <c r="U17" s="121"/>
      <c r="V17" s="121"/>
      <c r="W17" s="121"/>
      <c r="X17" s="121"/>
      <c r="Y17" s="122"/>
      <c r="Z17" s="122"/>
      <c r="AA17" s="122"/>
      <c r="AB17" s="121"/>
      <c r="AC17" s="122"/>
      <c r="AD17" s="122"/>
      <c r="AE17" s="123"/>
      <c r="AF17" s="10"/>
      <c r="AG17" s="127"/>
      <c r="AH17" s="128"/>
      <c r="AI17" s="129"/>
      <c r="AJ17" s="123"/>
      <c r="AK17" s="10"/>
      <c r="AL17" s="119"/>
      <c r="AM17" s="122"/>
      <c r="AN17" s="121"/>
      <c r="AO17" s="121"/>
      <c r="AP17" s="121"/>
      <c r="AQ17" s="123"/>
      <c r="AR17" s="72"/>
    </row>
    <row r="18" spans="1:45" ht="15" customHeight="1" x14ac:dyDescent="0.25">
      <c r="A18" s="74"/>
      <c r="B18" s="103"/>
      <c r="C18" s="103"/>
      <c r="D18" s="103"/>
      <c r="E18" s="103"/>
      <c r="F18" s="103"/>
      <c r="G18" s="103"/>
      <c r="H18" s="103"/>
      <c r="I18" s="103"/>
      <c r="J18" s="16"/>
      <c r="K18" s="103"/>
      <c r="L18" s="103"/>
      <c r="M18" s="103"/>
      <c r="N18" s="38"/>
      <c r="O18" s="10">
        <f>SUM(O15:O17)</f>
        <v>13</v>
      </c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104"/>
      <c r="AI18" s="16"/>
      <c r="AJ18" s="16"/>
      <c r="AK18" s="10"/>
      <c r="AL18" s="16"/>
      <c r="AM18" s="16"/>
      <c r="AN18" s="16"/>
      <c r="AO18" s="16"/>
      <c r="AP18" s="16"/>
      <c r="AQ18" s="16"/>
      <c r="AR18" s="72"/>
    </row>
    <row r="19" spans="1:45" ht="15" customHeight="1" x14ac:dyDescent="0.2">
      <c r="A19" s="74"/>
      <c r="B19" s="16" t="s">
        <v>10</v>
      </c>
      <c r="C19" s="16"/>
      <c r="D19" s="54" t="s">
        <v>28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 x14ac:dyDescent="0.2">
      <c r="A20" s="74"/>
      <c r="B20" s="16"/>
      <c r="C20" s="16"/>
      <c r="D20" s="16" t="s">
        <v>71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74"/>
      <c r="B21" s="16"/>
      <c r="C21" s="16"/>
      <c r="D21" s="17" t="s">
        <v>77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06" customFormat="1" ht="15" customHeight="1" x14ac:dyDescent="0.2">
      <c r="A22" s="10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06" customFormat="1" ht="15" customHeight="1" x14ac:dyDescent="0.25">
      <c r="A23" s="105"/>
      <c r="B23" s="10"/>
      <c r="C23" s="10"/>
      <c r="D23" s="10"/>
      <c r="E23" s="10"/>
      <c r="F23" s="10"/>
      <c r="G23" s="10"/>
      <c r="H23" s="17"/>
      <c r="I23" s="17"/>
      <c r="J23" s="16"/>
      <c r="K23" s="16"/>
      <c r="L23" s="16"/>
      <c r="M23" s="107"/>
      <c r="N23" s="17"/>
      <c r="O23" s="10"/>
      <c r="P23" s="16"/>
      <c r="Q23" s="17"/>
      <c r="R23" s="16"/>
      <c r="S23" s="16"/>
      <c r="T23" s="10"/>
      <c r="U23" s="10"/>
      <c r="V23" s="104"/>
      <c r="W23" s="16"/>
      <c r="X23" s="16"/>
      <c r="Y23" s="16"/>
      <c r="Z23" s="16"/>
      <c r="AA23" s="16"/>
      <c r="AB23" s="16"/>
      <c r="AC23" s="16"/>
      <c r="AD23" s="16"/>
      <c r="AE23" s="16"/>
      <c r="AF23" s="72"/>
      <c r="AG23" s="10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2"/>
    </row>
    <row r="24" spans="1:45" s="106" customFormat="1" ht="15" customHeight="1" x14ac:dyDescent="0.25">
      <c r="A24" s="105"/>
      <c r="B24" s="10"/>
      <c r="C24" s="10"/>
      <c r="D24" s="10"/>
      <c r="E24" s="10"/>
      <c r="F24" s="10"/>
      <c r="G24" s="10"/>
      <c r="H24" s="17"/>
      <c r="I24" s="17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04"/>
      <c r="W24" s="16"/>
      <c r="X24" s="16"/>
      <c r="Y24" s="16"/>
      <c r="Z24" s="16"/>
      <c r="AA24" s="16"/>
      <c r="AB24" s="16"/>
      <c r="AC24" s="16"/>
      <c r="AD24" s="16"/>
      <c r="AE24" s="16"/>
      <c r="AF24" s="72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2"/>
    </row>
    <row r="25" spans="1:45" s="106" customFormat="1" ht="15" customHeight="1" x14ac:dyDescent="0.25">
      <c r="A25" s="105"/>
      <c r="B25" s="10"/>
      <c r="C25" s="10"/>
      <c r="D25" s="10"/>
      <c r="E25" s="10"/>
      <c r="F25" s="10"/>
      <c r="G25" s="10"/>
      <c r="H25" s="16"/>
      <c r="I25" s="16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04"/>
      <c r="W25" s="16"/>
      <c r="X25" s="16"/>
      <c r="Y25" s="16"/>
      <c r="Z25" s="16"/>
      <c r="AA25" s="16"/>
      <c r="AB25" s="16"/>
      <c r="AC25" s="16"/>
      <c r="AD25" s="16"/>
      <c r="AE25" s="16"/>
      <c r="AF25" s="72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2"/>
    </row>
    <row r="26" spans="1:45" s="106" customFormat="1" ht="15" customHeight="1" x14ac:dyDescent="0.25">
      <c r="A26" s="105"/>
      <c r="B26" s="17"/>
      <c r="C26" s="17"/>
      <c r="D26" s="17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</row>
    <row r="27" spans="1:45" s="106" customFormat="1" ht="15" customHeight="1" x14ac:dyDescent="0.25">
      <c r="A27" s="10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06" customFormat="1" ht="15" customHeight="1" x14ac:dyDescent="0.25">
      <c r="A28" s="10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06" customFormat="1" ht="15" customHeight="1" x14ac:dyDescent="0.25">
      <c r="A29" s="10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06" customFormat="1" ht="15" customHeight="1" x14ac:dyDescent="0.25">
      <c r="A30" s="10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06" customFormat="1" ht="15" customHeight="1" x14ac:dyDescent="0.25">
      <c r="A31" s="10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04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06" customFormat="1" ht="15" customHeight="1" x14ac:dyDescent="0.25">
      <c r="A32" s="10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4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06" customFormat="1" ht="15" customHeight="1" x14ac:dyDescent="0.25">
      <c r="A33" s="10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4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06" customFormat="1" ht="15" customHeight="1" x14ac:dyDescent="0.25">
      <c r="A34" s="10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4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06" customFormat="1" ht="15" customHeight="1" x14ac:dyDescent="0.25">
      <c r="A35" s="10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4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06" customFormat="1" ht="15" customHeight="1" x14ac:dyDescent="0.25">
      <c r="A36" s="10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4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06" customFormat="1" ht="15" customHeight="1" x14ac:dyDescent="0.25">
      <c r="A37" s="10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4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06" customFormat="1" ht="15" customHeight="1" x14ac:dyDescent="0.25">
      <c r="A38" s="10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4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06" customFormat="1" ht="15" customHeight="1" x14ac:dyDescent="0.25">
      <c r="A39" s="10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4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06" customFormat="1" ht="15" customHeight="1" x14ac:dyDescent="0.25">
      <c r="A40" s="10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4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06" customFormat="1" ht="15" customHeight="1" x14ac:dyDescent="0.25">
      <c r="A41" s="10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4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06" customFormat="1" ht="15" customHeight="1" x14ac:dyDescent="0.25">
      <c r="A42" s="10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4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06" customFormat="1" ht="15" customHeight="1" x14ac:dyDescent="0.25">
      <c r="A43" s="10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4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06" customFormat="1" ht="15" customHeight="1" x14ac:dyDescent="0.25">
      <c r="A44" s="10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4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06" customFormat="1" ht="15" customHeight="1" x14ac:dyDescent="0.25">
      <c r="A45" s="10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4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06" customFormat="1" ht="15" customHeight="1" x14ac:dyDescent="0.25">
      <c r="A46" s="10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4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06" customFormat="1" ht="15" customHeight="1" x14ac:dyDescent="0.25">
      <c r="A47" s="10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4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06" customFormat="1" ht="15" customHeight="1" x14ac:dyDescent="0.25">
      <c r="A48" s="10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4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06" customFormat="1" ht="15" customHeight="1" x14ac:dyDescent="0.25">
      <c r="A49" s="10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4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06" customFormat="1" ht="15" customHeight="1" x14ac:dyDescent="0.25">
      <c r="A50" s="10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4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06" customFormat="1" ht="15" customHeight="1" x14ac:dyDescent="0.25">
      <c r="A51" s="10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4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06" customFormat="1" ht="15" customHeight="1" x14ac:dyDescent="0.25">
      <c r="A52" s="10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4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06" customFormat="1" ht="15" customHeight="1" x14ac:dyDescent="0.25">
      <c r="A53" s="10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4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06" customFormat="1" ht="15" customHeight="1" x14ac:dyDescent="0.25">
      <c r="A54" s="10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4"/>
      <c r="AI54" s="16"/>
      <c r="AJ54" s="16"/>
      <c r="AK54" s="16"/>
      <c r="AL54" s="16"/>
      <c r="AM54" s="16"/>
      <c r="AN54" s="16"/>
      <c r="AO54" s="16"/>
      <c r="AP54" s="16"/>
      <c r="AQ54" s="16"/>
      <c r="AR54" s="72"/>
    </row>
    <row r="55" spans="1:44" s="106" customFormat="1" ht="15" customHeight="1" x14ac:dyDescent="0.25">
      <c r="A55" s="10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4"/>
      <c r="AI55" s="16"/>
      <c r="AJ55" s="16"/>
      <c r="AK55" s="16"/>
      <c r="AL55" s="16"/>
      <c r="AM55" s="16"/>
      <c r="AN55" s="16"/>
      <c r="AO55" s="16"/>
      <c r="AP55" s="16"/>
      <c r="AQ55" s="16"/>
      <c r="AR55" s="72"/>
    </row>
    <row r="56" spans="1:44" s="106" customFormat="1" ht="15" customHeight="1" x14ac:dyDescent="0.25">
      <c r="A56" s="10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4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06" customFormat="1" ht="15" customHeight="1" x14ac:dyDescent="0.25">
      <c r="A57" s="10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4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106" customFormat="1" ht="15" customHeight="1" x14ac:dyDescent="0.25">
      <c r="A58" s="10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4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06" customFormat="1" ht="15" customHeight="1" x14ac:dyDescent="0.25">
      <c r="A59" s="10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4"/>
      <c r="AI59" s="16"/>
      <c r="AJ59" s="16"/>
      <c r="AK59" s="16"/>
      <c r="AL59" s="16"/>
      <c r="AM59" s="16"/>
      <c r="AN59" s="16"/>
      <c r="AO59" s="16"/>
      <c r="AP59" s="16"/>
      <c r="AQ59" s="16"/>
      <c r="AR59" s="73"/>
    </row>
    <row r="60" spans="1:44" s="106" customFormat="1" ht="15" customHeight="1" x14ac:dyDescent="0.25">
      <c r="A60" s="10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4"/>
      <c r="AI60" s="16"/>
      <c r="AJ60" s="16"/>
      <c r="AK60" s="16"/>
      <c r="AL60" s="16"/>
      <c r="AM60" s="16"/>
      <c r="AN60" s="16"/>
      <c r="AO60" s="16"/>
      <c r="AP60" s="16"/>
      <c r="AQ60" s="16"/>
      <c r="AR60" s="73"/>
    </row>
    <row r="61" spans="1:44" s="106" customFormat="1" ht="15" customHeight="1" x14ac:dyDescent="0.25">
      <c r="A61" s="10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4"/>
      <c r="AI61" s="16"/>
      <c r="AJ61" s="16"/>
      <c r="AK61" s="16"/>
      <c r="AL61" s="16"/>
      <c r="AM61" s="16"/>
      <c r="AN61" s="16"/>
      <c r="AO61" s="16"/>
      <c r="AP61" s="16"/>
      <c r="AQ61" s="16"/>
      <c r="AR61" s="73"/>
    </row>
    <row r="62" spans="1:44" s="106" customFormat="1" ht="15" customHeight="1" x14ac:dyDescent="0.25">
      <c r="A62" s="10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4"/>
      <c r="AI62" s="16"/>
      <c r="AJ62" s="16"/>
      <c r="AK62" s="16"/>
      <c r="AL62" s="16"/>
      <c r="AM62" s="16"/>
      <c r="AN62" s="16"/>
      <c r="AO62" s="16"/>
      <c r="AP62" s="16"/>
      <c r="AQ62" s="16"/>
      <c r="AR62" s="73"/>
    </row>
    <row r="63" spans="1:44" s="106" customFormat="1" ht="15" customHeight="1" x14ac:dyDescent="0.25">
      <c r="A63" s="10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4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06" customFormat="1" ht="15" customHeight="1" x14ac:dyDescent="0.25">
      <c r="A64" s="10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4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06" customFormat="1" ht="15" customHeight="1" x14ac:dyDescent="0.25">
      <c r="A65" s="10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4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06" customFormat="1" ht="15" customHeight="1" x14ac:dyDescent="0.25">
      <c r="A66" s="10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4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06" customFormat="1" ht="15" customHeight="1" x14ac:dyDescent="0.25">
      <c r="A67" s="10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4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06" customFormat="1" ht="15" customHeight="1" x14ac:dyDescent="0.25">
      <c r="A68" s="10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4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06" customFormat="1" ht="15" customHeight="1" x14ac:dyDescent="0.25">
      <c r="A69" s="10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4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06" customFormat="1" ht="15" customHeight="1" x14ac:dyDescent="0.25">
      <c r="A70" s="10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4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06" customFormat="1" ht="15" customHeight="1" x14ac:dyDescent="0.25">
      <c r="A71" s="10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4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06" customFormat="1" ht="15" customHeight="1" x14ac:dyDescent="0.25">
      <c r="A72" s="10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4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06" customFormat="1" ht="15" customHeight="1" x14ac:dyDescent="0.25">
      <c r="A73" s="10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4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06" customFormat="1" ht="15" customHeight="1" x14ac:dyDescent="0.25">
      <c r="A74" s="10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4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06" customFormat="1" ht="15" customHeight="1" x14ac:dyDescent="0.25">
      <c r="A75" s="10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4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06" customFormat="1" ht="15" customHeight="1" x14ac:dyDescent="0.25">
      <c r="A76" s="10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04"/>
      <c r="AI76" s="16"/>
      <c r="AJ76" s="16"/>
      <c r="AK76" s="16"/>
      <c r="AL76" s="16"/>
      <c r="AM76" s="16"/>
      <c r="AN76" s="16"/>
      <c r="AO76" s="16"/>
      <c r="AP76" s="16"/>
      <c r="AQ76" s="16"/>
      <c r="AR76" s="73"/>
    </row>
    <row r="77" spans="1:44" s="106" customFormat="1" ht="15" customHeight="1" x14ac:dyDescent="0.25">
      <c r="A77" s="10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04"/>
      <c r="AI77" s="16"/>
      <c r="AJ77" s="16"/>
      <c r="AK77" s="16"/>
      <c r="AL77" s="16"/>
      <c r="AM77" s="16"/>
      <c r="AN77" s="16"/>
      <c r="AO77" s="16"/>
      <c r="AP77" s="16"/>
      <c r="AQ77" s="16"/>
      <c r="AR77" s="73"/>
    </row>
    <row r="78" spans="1:44" s="106" customFormat="1" ht="15" customHeight="1" x14ac:dyDescent="0.25">
      <c r="A78" s="10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04"/>
      <c r="AI78" s="16"/>
      <c r="AJ78" s="16"/>
      <c r="AK78" s="10"/>
      <c r="AL78" s="10"/>
      <c r="AM78" s="10"/>
      <c r="AN78" s="10"/>
      <c r="AO78" s="10"/>
      <c r="AP78" s="10"/>
      <c r="AQ78" s="10"/>
      <c r="AR78" s="73"/>
    </row>
    <row r="79" spans="1:44" s="106" customFormat="1" ht="15" customHeight="1" x14ac:dyDescent="0.25">
      <c r="A79" s="10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04"/>
      <c r="AI79" s="16"/>
      <c r="AJ79" s="16"/>
      <c r="AK79" s="10"/>
      <c r="AL79" s="10"/>
      <c r="AM79" s="10"/>
      <c r="AN79" s="10"/>
      <c r="AO79" s="10"/>
      <c r="AP79" s="10"/>
      <c r="AQ79" s="10"/>
      <c r="AR79" s="73"/>
    </row>
    <row r="80" spans="1:44" s="106" customFormat="1" ht="15" customHeight="1" x14ac:dyDescent="0.25">
      <c r="A80" s="10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4"/>
      <c r="AI80" s="16"/>
      <c r="AJ80" s="16"/>
      <c r="AK80" s="10"/>
      <c r="AL80" s="10"/>
      <c r="AM80" s="10"/>
      <c r="AN80" s="10"/>
      <c r="AO80" s="10"/>
      <c r="AP80" s="10"/>
      <c r="AQ80" s="10"/>
      <c r="AR80" s="73"/>
    </row>
    <row r="81" spans="1:44" s="106" customFormat="1" ht="15" customHeight="1" x14ac:dyDescent="0.25">
      <c r="A81" s="10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4"/>
      <c r="AI81" s="16"/>
      <c r="AJ81" s="16"/>
      <c r="AK81" s="10"/>
      <c r="AL81" s="10"/>
      <c r="AM81" s="10"/>
      <c r="AN81" s="10"/>
      <c r="AO81" s="10"/>
      <c r="AP81" s="10"/>
      <c r="AQ81" s="10"/>
      <c r="AR81" s="73"/>
    </row>
    <row r="82" spans="1:44" s="106" customFormat="1" ht="15" customHeight="1" x14ac:dyDescent="0.25">
      <c r="A82" s="10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4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06" customFormat="1" ht="15" customHeight="1" x14ac:dyDescent="0.25">
      <c r="A83" s="10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4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06" customFormat="1" ht="15" customHeight="1" x14ac:dyDescent="0.25">
      <c r="A84" s="10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4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06" customFormat="1" ht="15" customHeight="1" x14ac:dyDescent="0.25">
      <c r="A85" s="10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4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06" customFormat="1" ht="15" customHeight="1" x14ac:dyDescent="0.25">
      <c r="A86" s="10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4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06" customFormat="1" ht="15" customHeight="1" x14ac:dyDescent="0.25">
      <c r="A87" s="10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4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06" customFormat="1" ht="15" customHeight="1" x14ac:dyDescent="0.25">
      <c r="A88" s="10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4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06" customFormat="1" ht="15" customHeight="1" x14ac:dyDescent="0.25">
      <c r="A89" s="10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4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06" customFormat="1" ht="15" customHeight="1" x14ac:dyDescent="0.25">
      <c r="A90" s="10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4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06" customFormat="1" ht="15" customHeight="1" x14ac:dyDescent="0.25">
      <c r="A91" s="10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4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06" customFormat="1" ht="15" customHeight="1" x14ac:dyDescent="0.25">
      <c r="A92" s="10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4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06" customFormat="1" ht="15" customHeight="1" x14ac:dyDescent="0.25">
      <c r="A93" s="10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4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06" customFormat="1" ht="15" customHeight="1" x14ac:dyDescent="0.25">
      <c r="A94" s="10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4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06" customFormat="1" ht="15" customHeight="1" x14ac:dyDescent="0.25">
      <c r="A95" s="10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4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06" customFormat="1" ht="15" customHeight="1" x14ac:dyDescent="0.25">
      <c r="A96" s="10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4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06" customFormat="1" ht="15" customHeight="1" x14ac:dyDescent="0.25">
      <c r="A97" s="10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4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06" customFormat="1" ht="15" customHeight="1" x14ac:dyDescent="0.25">
      <c r="A98" s="10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4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06" customFormat="1" ht="15" customHeight="1" x14ac:dyDescent="0.25">
      <c r="A99" s="10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4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06" customFormat="1" ht="15" customHeight="1" x14ac:dyDescent="0.25">
      <c r="A100" s="10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4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06" customFormat="1" ht="15" customHeight="1" x14ac:dyDescent="0.25">
      <c r="A101" s="10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4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06" customFormat="1" ht="15" customHeight="1" x14ac:dyDescent="0.25">
      <c r="A102" s="10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4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06" customFormat="1" ht="15" customHeight="1" x14ac:dyDescent="0.25">
      <c r="A103" s="10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4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06" customFormat="1" ht="15" customHeight="1" x14ac:dyDescent="0.25">
      <c r="A104" s="10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4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06" customFormat="1" ht="15" customHeight="1" x14ac:dyDescent="0.25">
      <c r="A105" s="10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4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06" customFormat="1" ht="15" customHeight="1" x14ac:dyDescent="0.25">
      <c r="A106" s="10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4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06" customFormat="1" ht="15" customHeight="1" x14ac:dyDescent="0.25">
      <c r="A107" s="10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4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06" customFormat="1" ht="15" customHeight="1" x14ac:dyDescent="0.25">
      <c r="A108" s="10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4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06" customFormat="1" ht="15" customHeight="1" x14ac:dyDescent="0.25">
      <c r="A109" s="10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4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06" customFormat="1" ht="15" customHeight="1" x14ac:dyDescent="0.25">
      <c r="A110" s="10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4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06" customFormat="1" ht="15" customHeight="1" x14ac:dyDescent="0.25">
      <c r="A111" s="10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4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06" customFormat="1" ht="15" customHeight="1" x14ac:dyDescent="0.25">
      <c r="A112" s="10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4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06" customFormat="1" ht="15" customHeight="1" x14ac:dyDescent="0.25">
      <c r="A113" s="10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4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06" customFormat="1" ht="15" customHeight="1" x14ac:dyDescent="0.25">
      <c r="A114" s="10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4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06" customFormat="1" ht="15" customHeight="1" x14ac:dyDescent="0.25">
      <c r="A115" s="10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4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06" customFormat="1" ht="15" customHeight="1" x14ac:dyDescent="0.25">
      <c r="A116" s="10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4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06" customFormat="1" ht="15" customHeight="1" x14ac:dyDescent="0.25">
      <c r="A117" s="10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4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06" customFormat="1" ht="15" customHeight="1" x14ac:dyDescent="0.25">
      <c r="A118" s="10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4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06" customFormat="1" ht="15" customHeight="1" x14ac:dyDescent="0.25">
      <c r="A119" s="10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4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06" customFormat="1" ht="15" customHeight="1" x14ac:dyDescent="0.25">
      <c r="A120" s="10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4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06" customFormat="1" ht="15" customHeight="1" x14ac:dyDescent="0.25">
      <c r="A121" s="10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4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06" customFormat="1" ht="15" customHeight="1" x14ac:dyDescent="0.25">
      <c r="A122" s="10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4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06" customFormat="1" ht="15" customHeight="1" x14ac:dyDescent="0.25">
      <c r="A123" s="10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4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06" customFormat="1" ht="15" customHeight="1" x14ac:dyDescent="0.25">
      <c r="A124" s="10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4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06" customFormat="1" ht="15" customHeight="1" x14ac:dyDescent="0.25">
      <c r="A125" s="10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4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06" customFormat="1" ht="15" customHeight="1" x14ac:dyDescent="0.25">
      <c r="A126" s="10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4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06" customFormat="1" ht="15" customHeight="1" x14ac:dyDescent="0.25">
      <c r="A127" s="10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4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06" customFormat="1" ht="15" customHeight="1" x14ac:dyDescent="0.25">
      <c r="A128" s="10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4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06" customFormat="1" ht="15" customHeight="1" x14ac:dyDescent="0.25">
      <c r="A129" s="10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4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06" customFormat="1" ht="15" customHeight="1" x14ac:dyDescent="0.25">
      <c r="A130" s="10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4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06" customFormat="1" ht="15" customHeight="1" x14ac:dyDescent="0.25">
      <c r="A131" s="10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4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06" customFormat="1" ht="15" customHeight="1" x14ac:dyDescent="0.25">
      <c r="A132" s="10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4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06" customFormat="1" ht="15" customHeight="1" x14ac:dyDescent="0.25">
      <c r="A133" s="10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4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06" customFormat="1" ht="15" customHeight="1" x14ac:dyDescent="0.25">
      <c r="A134" s="10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4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06" customFormat="1" ht="15" customHeight="1" x14ac:dyDescent="0.25">
      <c r="A135" s="10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4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06" customFormat="1" ht="15" customHeight="1" x14ac:dyDescent="0.25">
      <c r="A136" s="10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4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06" customFormat="1" ht="15" customHeight="1" x14ac:dyDescent="0.25">
      <c r="A137" s="10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4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06" customFormat="1" ht="15" customHeight="1" x14ac:dyDescent="0.25">
      <c r="A138" s="10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4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06" customFormat="1" ht="15" customHeight="1" x14ac:dyDescent="0.25">
      <c r="A139" s="10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4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06" customFormat="1" ht="15" customHeight="1" x14ac:dyDescent="0.25">
      <c r="A140" s="10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4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06" customFormat="1" ht="15" customHeight="1" x14ac:dyDescent="0.25">
      <c r="A141" s="10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4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06" customFormat="1" ht="15" customHeight="1" x14ac:dyDescent="0.25">
      <c r="A142" s="10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4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06" customFormat="1" ht="15" customHeight="1" x14ac:dyDescent="0.25">
      <c r="A143" s="10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4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06" customFormat="1" ht="15" customHeight="1" x14ac:dyDescent="0.25">
      <c r="A144" s="10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4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06" customFormat="1" ht="15" customHeight="1" x14ac:dyDescent="0.25">
      <c r="A145" s="10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4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06" customFormat="1" ht="15" customHeight="1" x14ac:dyDescent="0.25">
      <c r="A146" s="10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4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06" customFormat="1" ht="15" customHeight="1" x14ac:dyDescent="0.25">
      <c r="A147" s="10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4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06" customFormat="1" ht="15" customHeight="1" x14ac:dyDescent="0.25">
      <c r="A148" s="10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4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06" customFormat="1" ht="15" customHeight="1" x14ac:dyDescent="0.25">
      <c r="A149" s="10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4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06" customFormat="1" ht="15" customHeight="1" x14ac:dyDescent="0.25">
      <c r="A150" s="10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4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06" customFormat="1" ht="15" customHeight="1" x14ac:dyDescent="0.25">
      <c r="A151" s="10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4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06" customFormat="1" ht="15" customHeight="1" x14ac:dyDescent="0.25">
      <c r="A152" s="10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4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06" customFormat="1" ht="15" customHeight="1" x14ac:dyDescent="0.25">
      <c r="A153" s="10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4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06" customFormat="1" ht="15" customHeight="1" x14ac:dyDescent="0.25">
      <c r="A154" s="10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4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06" customFormat="1" ht="15" customHeight="1" x14ac:dyDescent="0.25">
      <c r="A155" s="10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4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06" customFormat="1" ht="15" customHeight="1" x14ac:dyDescent="0.25">
      <c r="A156" s="10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4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06" customFormat="1" ht="15" customHeight="1" x14ac:dyDescent="0.25">
      <c r="A157" s="10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4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06" customFormat="1" ht="15" customHeight="1" x14ac:dyDescent="0.25">
      <c r="A158" s="10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4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06" customFormat="1" ht="15" customHeight="1" x14ac:dyDescent="0.25">
      <c r="A159" s="10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4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06" customFormat="1" ht="15" customHeight="1" x14ac:dyDescent="0.25">
      <c r="A160" s="10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4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06" customFormat="1" ht="15" customHeight="1" x14ac:dyDescent="0.25">
      <c r="A161" s="10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4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06" customFormat="1" ht="15" customHeight="1" x14ac:dyDescent="0.25">
      <c r="A162" s="10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4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06" customFormat="1" ht="15" customHeight="1" x14ac:dyDescent="0.25">
      <c r="A163" s="10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4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06" customFormat="1" ht="15" customHeight="1" x14ac:dyDescent="0.25">
      <c r="A164" s="10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4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06" customFormat="1" ht="15" customHeight="1" x14ac:dyDescent="0.25">
      <c r="A165" s="10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4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06" customFormat="1" ht="15" customHeight="1" x14ac:dyDescent="0.25">
      <c r="A166" s="10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4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06" customFormat="1" ht="15" customHeight="1" x14ac:dyDescent="0.25">
      <c r="A167" s="10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4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06" customFormat="1" ht="15" customHeight="1" x14ac:dyDescent="0.25">
      <c r="A168" s="10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4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s="106" customFormat="1" ht="15" customHeight="1" x14ac:dyDescent="0.25">
      <c r="A169" s="10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4"/>
      <c r="AI169" s="16"/>
      <c r="AJ169" s="16"/>
      <c r="AK169" s="10"/>
      <c r="AL169" s="10"/>
      <c r="AM169" s="10"/>
      <c r="AN169" s="10"/>
      <c r="AO169" s="10"/>
      <c r="AP169" s="10"/>
      <c r="AQ169" s="10"/>
      <c r="AR169" s="73"/>
    </row>
    <row r="170" spans="1:44" s="106" customFormat="1" ht="15" customHeight="1" x14ac:dyDescent="0.25">
      <c r="A170" s="10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4"/>
      <c r="AI170" s="16"/>
      <c r="AJ170" s="16"/>
      <c r="AK170" s="10"/>
      <c r="AL170" s="10"/>
      <c r="AM170" s="10"/>
      <c r="AN170" s="10"/>
      <c r="AO170" s="10"/>
      <c r="AP170" s="10"/>
      <c r="AQ170" s="10"/>
      <c r="AR170" s="73"/>
    </row>
    <row r="171" spans="1:44" ht="15" customHeight="1" x14ac:dyDescent="0.25">
      <c r="AG171" s="10"/>
      <c r="AH171" s="104"/>
      <c r="AI171" s="16"/>
      <c r="AJ171" s="16"/>
    </row>
    <row r="172" spans="1:44" ht="15" customHeight="1" x14ac:dyDescent="0.25">
      <c r="AG172" s="10"/>
      <c r="AH172" s="104"/>
      <c r="AI172" s="16"/>
      <c r="AJ172" s="16"/>
    </row>
    <row r="173" spans="1:44" ht="15" customHeight="1" x14ac:dyDescent="0.25">
      <c r="AG173" s="10"/>
      <c r="AH173" s="104"/>
      <c r="AI173" s="16"/>
      <c r="AJ173" s="16"/>
    </row>
    <row r="174" spans="1:44" ht="15" customHeight="1" x14ac:dyDescent="0.25">
      <c r="AG174" s="10"/>
      <c r="AH174" s="104"/>
      <c r="AI174" s="16"/>
      <c r="AJ174" s="16"/>
    </row>
    <row r="175" spans="1:44" ht="15" customHeight="1" x14ac:dyDescent="0.25">
      <c r="AG175" s="10"/>
      <c r="AH175" s="104"/>
      <c r="AI175" s="16"/>
      <c r="AJ175" s="16"/>
    </row>
    <row r="176" spans="1:44" ht="15" customHeight="1" x14ac:dyDescent="0.25">
      <c r="AG176" s="10"/>
      <c r="AH176" s="104"/>
      <c r="AI176" s="16"/>
      <c r="AJ176" s="16"/>
    </row>
    <row r="177" spans="2:43" ht="15" customHeight="1" x14ac:dyDescent="0.25">
      <c r="AG177" s="10"/>
      <c r="AH177" s="104"/>
      <c r="AI177" s="16"/>
      <c r="AJ177" s="16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2:43" ht="15" customHeight="1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2:43" ht="15" customHeight="1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2:43" ht="15" customHeight="1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3" spans="2:43" ht="15" customHeight="1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</row>
    <row r="204" spans="2:43" ht="15" customHeight="1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  <row r="209" spans="2:43" ht="15" customHeight="1" x14ac:dyDescent="0.2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</row>
    <row r="210" spans="2:43" ht="15" customHeight="1" x14ac:dyDescent="0.2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</row>
  </sheetData>
  <sortState ref="B6:AQ7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3</v>
      </c>
      <c r="AE4" s="12">
        <v>9</v>
      </c>
      <c r="AF4" s="68">
        <v>0.64280000000000004</v>
      </c>
      <c r="AG4" s="69">
        <f>PRODUCT(AE4/AF4)</f>
        <v>14.001244555071562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72</v>
      </c>
      <c r="Z5" s="1" t="s">
        <v>50</v>
      </c>
      <c r="AA5" s="12">
        <v>15</v>
      </c>
      <c r="AB5" s="12">
        <v>2</v>
      </c>
      <c r="AC5" s="12">
        <v>8</v>
      </c>
      <c r="AD5" s="12">
        <v>24</v>
      </c>
      <c r="AE5" s="12">
        <v>94</v>
      </c>
      <c r="AF5" s="68">
        <v>0.73429999999999995</v>
      </c>
      <c r="AG5" s="19">
        <v>128</v>
      </c>
      <c r="AH5" s="40"/>
      <c r="AI5" s="7"/>
      <c r="AJ5" s="7"/>
      <c r="AK5" s="7" t="s">
        <v>73</v>
      </c>
      <c r="AM5" s="12"/>
      <c r="AN5" s="12"/>
      <c r="AO5" s="13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72</v>
      </c>
      <c r="D6" s="1" t="s">
        <v>78</v>
      </c>
      <c r="E6" s="12">
        <v>15</v>
      </c>
      <c r="F6" s="12">
        <v>1</v>
      </c>
      <c r="G6" s="12">
        <v>2</v>
      </c>
      <c r="H6" s="12">
        <v>18</v>
      </c>
      <c r="I6" s="12">
        <v>91</v>
      </c>
      <c r="J6" s="32">
        <v>0.73380000000000001</v>
      </c>
      <c r="K6" s="19">
        <v>124</v>
      </c>
      <c r="L6" s="40"/>
      <c r="M6" s="7" t="s">
        <v>79</v>
      </c>
      <c r="N6" s="7"/>
      <c r="O6" s="12" t="s">
        <v>80</v>
      </c>
      <c r="P6" s="72"/>
      <c r="Q6" s="12">
        <v>5</v>
      </c>
      <c r="R6" s="12">
        <v>0</v>
      </c>
      <c r="S6" s="13">
        <v>0</v>
      </c>
      <c r="T6" s="12">
        <v>4</v>
      </c>
      <c r="U6" s="12">
        <v>26</v>
      </c>
      <c r="V6" s="65">
        <v>0.68420000000000003</v>
      </c>
      <c r="W6" s="19">
        <v>38</v>
      </c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15</v>
      </c>
      <c r="F7" s="36">
        <f>SUM(F4:F6)</f>
        <v>1</v>
      </c>
      <c r="G7" s="36">
        <f>SUM(G4:G6)</f>
        <v>2</v>
      </c>
      <c r="H7" s="36">
        <f>SUM(H4:H6)</f>
        <v>18</v>
      </c>
      <c r="I7" s="36">
        <f>SUM(I4:I6)</f>
        <v>91</v>
      </c>
      <c r="J7" s="37">
        <f>PRODUCT(I7/K7)</f>
        <v>0.7338709677419355</v>
      </c>
      <c r="K7" s="21">
        <f>SUM(K4:K6)</f>
        <v>124</v>
      </c>
      <c r="L7" s="18"/>
      <c r="M7" s="29"/>
      <c r="N7" s="41"/>
      <c r="O7" s="42"/>
      <c r="P7" s="10"/>
      <c r="Q7" s="36">
        <f>SUM(Q4:Q6)</f>
        <v>5</v>
      </c>
      <c r="R7" s="36">
        <f>SUM(R4:R6)</f>
        <v>0</v>
      </c>
      <c r="S7" s="36">
        <f>SUM(S4:S6)</f>
        <v>0</v>
      </c>
      <c r="T7" s="36">
        <f>SUM(T4:T6)</f>
        <v>4</v>
      </c>
      <c r="U7" s="36">
        <f>SUM(U4:U6)</f>
        <v>26</v>
      </c>
      <c r="V7" s="37">
        <f>PRODUCT(U7/W7)</f>
        <v>0.68421052631578949</v>
      </c>
      <c r="W7" s="21">
        <f>SUM(W4:W6)</f>
        <v>38</v>
      </c>
      <c r="X7" s="64" t="s">
        <v>13</v>
      </c>
      <c r="Y7" s="11"/>
      <c r="Z7" s="9"/>
      <c r="AA7" s="36">
        <f>SUM(AA4:AA6)</f>
        <v>17</v>
      </c>
      <c r="AB7" s="36">
        <f>SUM(AB4:AB6)</f>
        <v>2</v>
      </c>
      <c r="AC7" s="36">
        <f>SUM(AC4:AC6)</f>
        <v>8</v>
      </c>
      <c r="AD7" s="36">
        <f>SUM(AD4:AD6)</f>
        <v>27</v>
      </c>
      <c r="AE7" s="36">
        <f>SUM(AE4:AE6)</f>
        <v>103</v>
      </c>
      <c r="AF7" s="37">
        <f>PRODUCT(AE7/AG7)</f>
        <v>0.72534575540324986</v>
      </c>
      <c r="AG7" s="21">
        <f>SUM(AG4:AG6)</f>
        <v>142.00124455507157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4</v>
      </c>
      <c r="F10" s="47">
        <v>0</v>
      </c>
      <c r="G10" s="47">
        <v>0</v>
      </c>
      <c r="H10" s="47">
        <v>1</v>
      </c>
      <c r="I10" s="47">
        <v>6</v>
      </c>
      <c r="J10" s="60">
        <v>0.46200000000000002</v>
      </c>
      <c r="K10" s="16">
        <f>PRODUCT(I10/J10)</f>
        <v>12.987012987012987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1.5</v>
      </c>
      <c r="Q10" s="17"/>
      <c r="R10" s="17"/>
      <c r="S10" s="17"/>
      <c r="T10" s="16" t="s">
        <v>71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20</v>
      </c>
      <c r="F11" s="47">
        <f>PRODUCT(F7+R7)</f>
        <v>1</v>
      </c>
      <c r="G11" s="47">
        <f>PRODUCT(G7+S7)</f>
        <v>2</v>
      </c>
      <c r="H11" s="47">
        <f>PRODUCT(H7+T7)</f>
        <v>22</v>
      </c>
      <c r="I11" s="47">
        <f>PRODUCT(I7+U7)</f>
        <v>117</v>
      </c>
      <c r="J11" s="60">
        <f>PRODUCT(I11/K11)</f>
        <v>0.72222222222222221</v>
      </c>
      <c r="K11" s="16">
        <f>PRODUCT(K7+W7)</f>
        <v>162</v>
      </c>
      <c r="L11" s="53">
        <f>PRODUCT((F11+G11)/E11)</f>
        <v>0.15</v>
      </c>
      <c r="M11" s="53">
        <f>PRODUCT(H11/E11)</f>
        <v>1.1000000000000001</v>
      </c>
      <c r="N11" s="53">
        <f>PRODUCT((F11+G11+H11)/E11)</f>
        <v>1.25</v>
      </c>
      <c r="O11" s="53">
        <f>PRODUCT(I11/E11)</f>
        <v>5.85</v>
      </c>
      <c r="Q11" s="17"/>
      <c r="R11" s="17"/>
      <c r="S11" s="17"/>
      <c r="T11" s="17" t="s">
        <v>77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2</v>
      </c>
      <c r="G12" s="47">
        <f>PRODUCT(AC7+AO7)</f>
        <v>8</v>
      </c>
      <c r="H12" s="47">
        <f>PRODUCT(AD7+AP7)</f>
        <v>27</v>
      </c>
      <c r="I12" s="47">
        <f>PRODUCT(AE7+AQ7)</f>
        <v>103</v>
      </c>
      <c r="J12" s="60">
        <f>PRODUCT(I12/K12)</f>
        <v>0.72534575540324986</v>
      </c>
      <c r="K12" s="10">
        <f>PRODUCT(AG7+AS7)</f>
        <v>142.00124455507157</v>
      </c>
      <c r="L12" s="53">
        <f>PRODUCT((F12+G12)/E12)</f>
        <v>0.58823529411764708</v>
      </c>
      <c r="M12" s="53">
        <f>PRODUCT(H12/E12)</f>
        <v>1.588235294117647</v>
      </c>
      <c r="N12" s="53">
        <f>PRODUCT((F12+G12+H12)/E12)</f>
        <v>2.1764705882352939</v>
      </c>
      <c r="O12" s="53">
        <f>PRODUCT(I12/E12)</f>
        <v>6.0588235294117645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41</v>
      </c>
      <c r="F13" s="47">
        <f t="shared" ref="F13:I13" si="0">SUM(F10:F12)</f>
        <v>3</v>
      </c>
      <c r="G13" s="47">
        <f t="shared" si="0"/>
        <v>10</v>
      </c>
      <c r="H13" s="47">
        <f t="shared" si="0"/>
        <v>50</v>
      </c>
      <c r="I13" s="47">
        <f t="shared" si="0"/>
        <v>226</v>
      </c>
      <c r="J13" s="60">
        <f>PRODUCT(I13/K13)</f>
        <v>0.71296016373728111</v>
      </c>
      <c r="K13" s="16">
        <f>SUM(K10:K12)</f>
        <v>316.98825754208451</v>
      </c>
      <c r="L13" s="53">
        <f>PRODUCT((F13+G13)/E13)</f>
        <v>0.31707317073170732</v>
      </c>
      <c r="M13" s="53">
        <f>PRODUCT(H13/E13)</f>
        <v>1.2195121951219512</v>
      </c>
      <c r="N13" s="53">
        <f>PRODUCT((F13+G13+H13)/E13)</f>
        <v>1.5365853658536586</v>
      </c>
      <c r="O13" s="53">
        <f>PRODUCT(I13/E13)</f>
        <v>5.5121951219512191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M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2020-09-09T17:47:21Z</dcterms:modified>
</cp:coreProperties>
</file>