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4" i="1" l="1"/>
  <c r="M4" i="1"/>
  <c r="M16" i="1" s="1"/>
  <c r="O16" i="1"/>
  <c r="O20" i="1" s="1"/>
  <c r="O23" i="1" s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L16" i="1"/>
  <c r="K16" i="1"/>
  <c r="J16" i="1"/>
  <c r="I16" i="1"/>
  <c r="I20" i="1" s="1"/>
  <c r="H16" i="1"/>
  <c r="H20" i="1"/>
  <c r="H23" i="1" s="1"/>
  <c r="G16" i="1"/>
  <c r="G20" i="1"/>
  <c r="G23" i="1" s="1"/>
  <c r="F16" i="1"/>
  <c r="F20" i="1" s="1"/>
  <c r="E16" i="1"/>
  <c r="E20" i="1" s="1"/>
  <c r="E23" i="1" s="1"/>
  <c r="D17" i="1"/>
  <c r="L23" i="1" l="1"/>
  <c r="I23" i="1"/>
  <c r="M20" i="1"/>
  <c r="F23" i="1"/>
  <c r="K23" i="1" s="1"/>
  <c r="K20" i="1"/>
  <c r="L20" i="1"/>
  <c r="N16" i="1"/>
  <c r="N20" i="1" s="1"/>
  <c r="N23" i="1" l="1"/>
  <c r="M23" i="1"/>
</calcChain>
</file>

<file path=xl/sharedStrings.xml><?xml version="1.0" encoding="utf-8"?>
<sst xmlns="http://schemas.openxmlformats.org/spreadsheetml/2006/main" count="96" uniqueCount="56">
  <si>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</si>
  <si>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</si>
  <si>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</si>
  <si>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</si>
  <si>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</si>
  <si>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</si>
  <si>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</si>
  <si>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</si>
  <si>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</si>
  <si>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</si>
  <si>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</si>
  <si>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</si>
  <si>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</si>
  <si>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</si>
  <si>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</si>
  <si>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</si>
  <si>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</si>
  <si>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</si>
  <si>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</si>
  <si>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</si>
  <si>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</si>
  <si>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</si>
  <si>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</si>
  <si>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</si>
  <si>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</si>
  <si>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</si>
  <si>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</si>
  <si>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</si>
  <si>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</si>
  <si>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</si>
  <si>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</si>
  <si>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</si>
  <si>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</si>
  <si>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</si>
  <si>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</si>
  <si>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KK-V = Kokemäen Kova-Väki  (1921)</t>
  </si>
  <si>
    <t>Minna Tuominen</t>
  </si>
  <si>
    <t>12.</t>
  </si>
  <si>
    <t>KK-V</t>
  </si>
  <si>
    <t>ykköspesis</t>
  </si>
  <si>
    <t xml:space="preserve"> </t>
  </si>
  <si>
    <t>uusinta sarjapaikasta</t>
  </si>
  <si>
    <t>ENSIMMÄISET</t>
  </si>
  <si>
    <t>Ottelu</t>
  </si>
  <si>
    <t>1.  ottelu</t>
  </si>
  <si>
    <t>Lyöty juoksu</t>
  </si>
  <si>
    <t>Tuotu juoksu</t>
  </si>
  <si>
    <t>Kunnari</t>
  </si>
  <si>
    <t>12.12.1974</t>
  </si>
  <si>
    <t>suomensarja</t>
  </si>
  <si>
    <t>19.05. 1991  ViU - KK-V  20-2</t>
  </si>
  <si>
    <t xml:space="preserve">  16 v   5 kk   7 pv</t>
  </si>
  <si>
    <t>30.06. 1991  Lippo - KK-V  62-8</t>
  </si>
  <si>
    <t>5.  ottelu</t>
  </si>
  <si>
    <t xml:space="preserve">  16 v   6 kk 18 pv</t>
  </si>
  <si>
    <t>maakuntasarja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</si>
</sst>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1" xfId="0" applyFont="1" applyFill="1" applyBorder="1"/>
    <xf numFmtId="0" fontId="2" fillId="6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7" borderId="12" xfId="0" applyFont="1" applyFill="1" applyBorder="1"/>
    <xf numFmtId="0" fontId="4" fillId="7" borderId="7" xfId="0" applyFont="1" applyFill="1" applyBorder="1"/>
    <xf numFmtId="0" fontId="2" fillId="7" borderId="7" xfId="0" applyFont="1" applyFill="1" applyBorder="1"/>
    <xf numFmtId="0" fontId="2" fillId="7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right"/>
    </xf>
    <xf numFmtId="0" fontId="2" fillId="7" borderId="13" xfId="0" applyFont="1" applyFill="1" applyBorder="1" applyAlignment="1">
      <alignment horizontal="center"/>
    </xf>
    <xf numFmtId="0" fontId="2" fillId="7" borderId="14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7" borderId="8" xfId="0" applyFont="1" applyFill="1" applyBorder="1"/>
    <xf numFmtId="0" fontId="4" fillId="7" borderId="9" xfId="0" applyFont="1" applyFill="1" applyBorder="1"/>
    <xf numFmtId="0" fontId="2" fillId="7" borderId="9" xfId="0" applyFont="1" applyFill="1" applyBorder="1"/>
    <xf numFmtId="0" fontId="2" fillId="7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1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/>
    <xf numFmtId="0" fontId="2" fillId="9" borderId="1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165" fontId="2" fillId="9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8.425781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285156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3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36</v>
      </c>
      <c r="C1" s="2"/>
      <c r="D1" s="3"/>
      <c r="E1" s="4" t="s">
        <v>48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1991</v>
      </c>
      <c r="C4" s="27" t="s">
        <v>37</v>
      </c>
      <c r="D4" s="29" t="s">
        <v>38</v>
      </c>
      <c r="E4" s="59">
        <v>9</v>
      </c>
      <c r="F4" s="27">
        <v>0</v>
      </c>
      <c r="G4" s="27">
        <v>0</v>
      </c>
      <c r="H4" s="27">
        <v>1</v>
      </c>
      <c r="I4" s="27">
        <v>14</v>
      </c>
      <c r="J4" s="27">
        <v>4</v>
      </c>
      <c r="K4" s="27">
        <v>5</v>
      </c>
      <c r="L4" s="27">
        <v>5</v>
      </c>
      <c r="M4" s="27">
        <f>SUM(F4+G4)</f>
        <v>0</v>
      </c>
      <c r="N4" s="60">
        <v>0.60899999999999999</v>
      </c>
      <c r="O4" s="37">
        <f>PRODUCT(I4/N4)</f>
        <v>22.988505747126439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61" t="s">
        <v>41</v>
      </c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62">
        <v>1992</v>
      </c>
      <c r="C5" s="62"/>
      <c r="D5" s="63" t="s">
        <v>38</v>
      </c>
      <c r="E5" s="62" t="s">
        <v>40</v>
      </c>
      <c r="F5" s="69" t="s">
        <v>39</v>
      </c>
      <c r="G5" s="70"/>
      <c r="H5" s="66"/>
      <c r="I5" s="62"/>
      <c r="J5" s="62"/>
      <c r="K5" s="62"/>
      <c r="L5" s="62"/>
      <c r="M5" s="62"/>
      <c r="N5" s="67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68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62">
        <v>1993</v>
      </c>
      <c r="C6" s="62"/>
      <c r="D6" s="63" t="s">
        <v>38</v>
      </c>
      <c r="E6" s="62" t="s">
        <v>40</v>
      </c>
      <c r="F6" s="69" t="s">
        <v>39</v>
      </c>
      <c r="G6" s="70"/>
      <c r="H6" s="66"/>
      <c r="I6" s="62"/>
      <c r="J6" s="62"/>
      <c r="K6" s="62"/>
      <c r="L6" s="62"/>
      <c r="M6" s="62"/>
      <c r="N6" s="67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68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62">
        <v>1994</v>
      </c>
      <c r="C7" s="62"/>
      <c r="D7" s="63" t="s">
        <v>38</v>
      </c>
      <c r="E7" s="62" t="s">
        <v>40</v>
      </c>
      <c r="F7" s="69" t="s">
        <v>39</v>
      </c>
      <c r="G7" s="70"/>
      <c r="H7" s="66"/>
      <c r="I7" s="62"/>
      <c r="J7" s="62"/>
      <c r="K7" s="62"/>
      <c r="L7" s="62"/>
      <c r="M7" s="62"/>
      <c r="N7" s="67"/>
      <c r="O7" s="37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68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62">
        <v>1995</v>
      </c>
      <c r="C8" s="62"/>
      <c r="D8" s="63" t="s">
        <v>38</v>
      </c>
      <c r="E8" s="62" t="s">
        <v>40</v>
      </c>
      <c r="F8" s="69" t="s">
        <v>39</v>
      </c>
      <c r="G8" s="70"/>
      <c r="H8" s="66"/>
      <c r="I8" s="62"/>
      <c r="J8" s="62"/>
      <c r="K8" s="62"/>
      <c r="L8" s="62"/>
      <c r="M8" s="62"/>
      <c r="N8" s="67"/>
      <c r="O8" s="37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68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62">
        <v>1996</v>
      </c>
      <c r="C9" s="62"/>
      <c r="D9" s="63" t="s">
        <v>38</v>
      </c>
      <c r="E9" s="62"/>
      <c r="F9" s="64" t="s">
        <v>39</v>
      </c>
      <c r="G9" s="65"/>
      <c r="H9" s="66"/>
      <c r="I9" s="62"/>
      <c r="J9" s="62"/>
      <c r="K9" s="62"/>
      <c r="L9" s="62"/>
      <c r="M9" s="62"/>
      <c r="N9" s="67"/>
      <c r="O9" s="25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68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62">
        <v>1997</v>
      </c>
      <c r="C10" s="62"/>
      <c r="D10" s="63" t="s">
        <v>38</v>
      </c>
      <c r="E10" s="62"/>
      <c r="F10" s="64" t="s">
        <v>39</v>
      </c>
      <c r="G10" s="65"/>
      <c r="H10" s="66"/>
      <c r="I10" s="62"/>
      <c r="J10" s="62"/>
      <c r="K10" s="62"/>
      <c r="L10" s="62"/>
      <c r="M10" s="62"/>
      <c r="N10" s="67"/>
      <c r="O10" s="25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68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91">
        <v>1998</v>
      </c>
      <c r="C11" s="91"/>
      <c r="D11" s="92" t="s">
        <v>38</v>
      </c>
      <c r="E11" s="91"/>
      <c r="F11" s="93" t="s">
        <v>49</v>
      </c>
      <c r="G11" s="94"/>
      <c r="H11" s="95"/>
      <c r="I11" s="91"/>
      <c r="J11" s="91"/>
      <c r="K11" s="91"/>
      <c r="L11" s="91"/>
      <c r="M11" s="91"/>
      <c r="N11" s="96"/>
      <c r="O11" s="25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68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97">
        <v>1999</v>
      </c>
      <c r="C12" s="97"/>
      <c r="D12" s="98" t="s">
        <v>38</v>
      </c>
      <c r="E12" s="97"/>
      <c r="F12" s="99" t="s">
        <v>55</v>
      </c>
      <c r="G12" s="100"/>
      <c r="H12" s="101"/>
      <c r="I12" s="97"/>
      <c r="J12" s="97"/>
      <c r="K12" s="97"/>
      <c r="L12" s="97"/>
      <c r="M12" s="97"/>
      <c r="N12" s="102"/>
      <c r="O12" s="25"/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68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97">
        <v>2000</v>
      </c>
      <c r="C13" s="97"/>
      <c r="D13" s="98" t="s">
        <v>38</v>
      </c>
      <c r="E13" s="97"/>
      <c r="F13" s="99" t="s">
        <v>55</v>
      </c>
      <c r="G13" s="100"/>
      <c r="H13" s="101"/>
      <c r="I13" s="97"/>
      <c r="J13" s="97"/>
      <c r="K13" s="97"/>
      <c r="L13" s="97"/>
      <c r="M13" s="97"/>
      <c r="N13" s="102"/>
      <c r="O13" s="25"/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68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91">
        <v>2001</v>
      </c>
      <c r="C14" s="91"/>
      <c r="D14" s="92" t="s">
        <v>38</v>
      </c>
      <c r="E14" s="91"/>
      <c r="F14" s="93" t="s">
        <v>49</v>
      </c>
      <c r="G14" s="94"/>
      <c r="H14" s="95"/>
      <c r="I14" s="91"/>
      <c r="J14" s="91"/>
      <c r="K14" s="91"/>
      <c r="L14" s="91"/>
      <c r="M14" s="91"/>
      <c r="N14" s="96"/>
      <c r="O14" s="25"/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7"/>
      <c r="AA14" s="27"/>
      <c r="AB14" s="27"/>
      <c r="AC14" s="27"/>
      <c r="AD14" s="27"/>
      <c r="AE14" s="27"/>
      <c r="AF14" s="68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91">
        <v>2002</v>
      </c>
      <c r="C15" s="91"/>
      <c r="D15" s="92" t="s">
        <v>38</v>
      </c>
      <c r="E15" s="91"/>
      <c r="F15" s="93" t="s">
        <v>49</v>
      </c>
      <c r="G15" s="94"/>
      <c r="H15" s="95"/>
      <c r="I15" s="91"/>
      <c r="J15" s="91"/>
      <c r="K15" s="91"/>
      <c r="L15" s="91"/>
      <c r="M15" s="91"/>
      <c r="N15" s="96"/>
      <c r="O15" s="25"/>
      <c r="P15" s="27"/>
      <c r="Q15" s="27"/>
      <c r="R15" s="27"/>
      <c r="S15" s="27"/>
      <c r="T15" s="27"/>
      <c r="U15" s="28"/>
      <c r="V15" s="28"/>
      <c r="W15" s="28"/>
      <c r="X15" s="28"/>
      <c r="Y15" s="28"/>
      <c r="Z15" s="27"/>
      <c r="AA15" s="27"/>
      <c r="AB15" s="27"/>
      <c r="AC15" s="27"/>
      <c r="AD15" s="27"/>
      <c r="AE15" s="27"/>
      <c r="AF15" s="68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7" t="s">
        <v>9</v>
      </c>
      <c r="C16" s="18"/>
      <c r="D16" s="16"/>
      <c r="E16" s="19">
        <f t="shared" ref="E16:M16" si="0">SUM(E4:E4)</f>
        <v>9</v>
      </c>
      <c r="F16" s="19">
        <f t="shared" si="0"/>
        <v>0</v>
      </c>
      <c r="G16" s="19">
        <f t="shared" si="0"/>
        <v>0</v>
      </c>
      <c r="H16" s="19">
        <f t="shared" si="0"/>
        <v>1</v>
      </c>
      <c r="I16" s="19">
        <f t="shared" si="0"/>
        <v>14</v>
      </c>
      <c r="J16" s="19">
        <f t="shared" si="0"/>
        <v>4</v>
      </c>
      <c r="K16" s="19">
        <f t="shared" si="0"/>
        <v>5</v>
      </c>
      <c r="L16" s="19">
        <f t="shared" si="0"/>
        <v>5</v>
      </c>
      <c r="M16" s="19">
        <f t="shared" si="0"/>
        <v>0</v>
      </c>
      <c r="N16" s="31">
        <f>PRODUCT(I16/O16)</f>
        <v>0.60899999999999999</v>
      </c>
      <c r="O16" s="32">
        <f t="shared" ref="O16:AE16" si="1">SUM(O4:O4)</f>
        <v>22.988505747126439</v>
      </c>
      <c r="P16" s="19">
        <f t="shared" si="1"/>
        <v>0</v>
      </c>
      <c r="Q16" s="19">
        <f t="shared" si="1"/>
        <v>0</v>
      </c>
      <c r="R16" s="19">
        <f t="shared" si="1"/>
        <v>0</v>
      </c>
      <c r="S16" s="19">
        <f t="shared" si="1"/>
        <v>0</v>
      </c>
      <c r="T16" s="19">
        <f t="shared" si="1"/>
        <v>0</v>
      </c>
      <c r="U16" s="19">
        <f t="shared" si="1"/>
        <v>0</v>
      </c>
      <c r="V16" s="19">
        <f t="shared" si="1"/>
        <v>0</v>
      </c>
      <c r="W16" s="19">
        <f t="shared" si="1"/>
        <v>0</v>
      </c>
      <c r="X16" s="19">
        <f t="shared" si="1"/>
        <v>0</v>
      </c>
      <c r="Y16" s="19">
        <f t="shared" si="1"/>
        <v>0</v>
      </c>
      <c r="Z16" s="19">
        <f t="shared" si="1"/>
        <v>0</v>
      </c>
      <c r="AA16" s="19">
        <f t="shared" si="1"/>
        <v>0</v>
      </c>
      <c r="AB16" s="19">
        <f t="shared" si="1"/>
        <v>0</v>
      </c>
      <c r="AC16" s="19">
        <f t="shared" si="1"/>
        <v>0</v>
      </c>
      <c r="AD16" s="19">
        <f t="shared" si="1"/>
        <v>0</v>
      </c>
      <c r="AE16" s="19">
        <f t="shared" si="1"/>
        <v>0</v>
      </c>
      <c r="AF16" s="1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29" t="s">
        <v>2</v>
      </c>
      <c r="C17" s="33"/>
      <c r="D17" s="34">
        <f>SUM(F16:H16)+((I16-F16-G16)/3)+(E16/3)+(Z16*25)+(AA16*25)+(AB16*10)+(AC16*25)+(AD16*20)+(AE16*15)</f>
        <v>8.6666666666666679</v>
      </c>
      <c r="E17" s="1"/>
      <c r="F17" s="1"/>
      <c r="G17" s="1"/>
      <c r="H17" s="1"/>
      <c r="I17" s="1"/>
      <c r="J17" s="1"/>
      <c r="K17" s="1"/>
      <c r="L17" s="1"/>
      <c r="M17" s="1"/>
      <c r="N17" s="3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36"/>
      <c r="AE17" s="1"/>
      <c r="AF17" s="1"/>
      <c r="AG17" s="24"/>
      <c r="AH17" s="9"/>
      <c r="AI17" s="9"/>
      <c r="AJ17" s="9"/>
      <c r="AK17" s="9"/>
      <c r="AL17" s="9"/>
    </row>
    <row r="18" spans="1:38" s="10" customFormat="1" ht="15" customHeight="1" x14ac:dyDescent="0.25">
      <c r="A18" s="1"/>
      <c r="B18" s="1"/>
      <c r="C18" s="1"/>
      <c r="D18" s="25"/>
      <c r="E18" s="1"/>
      <c r="F18" s="1"/>
      <c r="G18" s="1"/>
      <c r="H18" s="1"/>
      <c r="I18" s="1"/>
      <c r="J18" s="1"/>
      <c r="K18" s="1"/>
      <c r="L18" s="1"/>
      <c r="M18" s="1"/>
      <c r="N18" s="35"/>
      <c r="O18" s="37"/>
      <c r="P18" s="1"/>
      <c r="Q18" s="3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23" t="s">
        <v>16</v>
      </c>
      <c r="C19" s="40"/>
      <c r="D19" s="40"/>
      <c r="E19" s="19" t="s">
        <v>4</v>
      </c>
      <c r="F19" s="19" t="s">
        <v>13</v>
      </c>
      <c r="G19" s="16" t="s">
        <v>14</v>
      </c>
      <c r="H19" s="19" t="s">
        <v>15</v>
      </c>
      <c r="I19" s="19" t="s">
        <v>3</v>
      </c>
      <c r="J19" s="1"/>
      <c r="K19" s="19" t="s">
        <v>25</v>
      </c>
      <c r="L19" s="19" t="s">
        <v>26</v>
      </c>
      <c r="M19" s="19" t="s">
        <v>27</v>
      </c>
      <c r="N19" s="31" t="s">
        <v>33</v>
      </c>
      <c r="O19" s="25"/>
      <c r="P19" s="41" t="s">
        <v>42</v>
      </c>
      <c r="Q19" s="13"/>
      <c r="R19" s="13"/>
      <c r="S19" s="13"/>
      <c r="T19" s="71"/>
      <c r="U19" s="71"/>
      <c r="V19" s="71"/>
      <c r="W19" s="71"/>
      <c r="X19" s="71"/>
      <c r="Y19" s="13"/>
      <c r="Z19" s="13"/>
      <c r="AA19" s="13"/>
      <c r="AB19" s="12"/>
      <c r="AC19" s="13"/>
      <c r="AD19" s="13"/>
      <c r="AE19" s="13"/>
      <c r="AF19" s="72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41" t="s">
        <v>17</v>
      </c>
      <c r="C20" s="13"/>
      <c r="D20" s="42"/>
      <c r="E20" s="27">
        <f>PRODUCT(E16)</f>
        <v>9</v>
      </c>
      <c r="F20" s="27">
        <f>PRODUCT(F16)</f>
        <v>0</v>
      </c>
      <c r="G20" s="27">
        <f>PRODUCT(G16)</f>
        <v>0</v>
      </c>
      <c r="H20" s="27">
        <f>PRODUCT(H16)</f>
        <v>1</v>
      </c>
      <c r="I20" s="27">
        <f>PRODUCT(I16)</f>
        <v>14</v>
      </c>
      <c r="J20" s="1"/>
      <c r="K20" s="43">
        <f>PRODUCT((F20+G20)/E20)</f>
        <v>0</v>
      </c>
      <c r="L20" s="43">
        <f>PRODUCT(H20/E20)</f>
        <v>0.1111111111111111</v>
      </c>
      <c r="M20" s="43">
        <f>PRODUCT(I20/E20)</f>
        <v>1.5555555555555556</v>
      </c>
      <c r="N20" s="30">
        <f>PRODUCT(N16)</f>
        <v>0.60899999999999999</v>
      </c>
      <c r="O20" s="25">
        <f>PRODUCT(O16)</f>
        <v>22.988505747126439</v>
      </c>
      <c r="P20" s="73" t="s">
        <v>43</v>
      </c>
      <c r="Q20" s="74"/>
      <c r="R20" s="74"/>
      <c r="S20" s="75" t="s">
        <v>50</v>
      </c>
      <c r="T20" s="75"/>
      <c r="U20" s="75"/>
      <c r="V20" s="75"/>
      <c r="W20" s="75"/>
      <c r="X20" s="75"/>
      <c r="Y20" s="75"/>
      <c r="Z20" s="75"/>
      <c r="AA20" s="75"/>
      <c r="AB20" s="76"/>
      <c r="AC20" s="75"/>
      <c r="AD20" s="77" t="s">
        <v>44</v>
      </c>
      <c r="AE20" s="77"/>
      <c r="AF20" s="78" t="s">
        <v>51</v>
      </c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44" t="s">
        <v>18</v>
      </c>
      <c r="C21" s="45"/>
      <c r="D21" s="46"/>
      <c r="E21" s="27"/>
      <c r="F21" s="27"/>
      <c r="G21" s="27"/>
      <c r="H21" s="27"/>
      <c r="I21" s="27"/>
      <c r="J21" s="1"/>
      <c r="K21" s="43"/>
      <c r="L21" s="43"/>
      <c r="M21" s="43"/>
      <c r="N21" s="30"/>
      <c r="O21" s="25"/>
      <c r="P21" s="79" t="s">
        <v>45</v>
      </c>
      <c r="Q21" s="80"/>
      <c r="R21" s="80"/>
      <c r="S21" s="81"/>
      <c r="T21" s="81"/>
      <c r="U21" s="81"/>
      <c r="V21" s="81"/>
      <c r="W21" s="81"/>
      <c r="X21" s="81"/>
      <c r="Y21" s="81"/>
      <c r="Z21" s="81"/>
      <c r="AA21" s="81"/>
      <c r="AB21" s="82"/>
      <c r="AC21" s="81"/>
      <c r="AD21" s="83"/>
      <c r="AE21" s="83"/>
      <c r="AF21" s="84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47" t="s">
        <v>19</v>
      </c>
      <c r="C22" s="48"/>
      <c r="D22" s="49"/>
      <c r="E22" s="28"/>
      <c r="F22" s="28"/>
      <c r="G22" s="28"/>
      <c r="H22" s="28"/>
      <c r="I22" s="28"/>
      <c r="J22" s="1"/>
      <c r="K22" s="50"/>
      <c r="L22" s="50"/>
      <c r="M22" s="50"/>
      <c r="N22" s="51"/>
      <c r="O22" s="25"/>
      <c r="P22" s="79" t="s">
        <v>46</v>
      </c>
      <c r="Q22" s="80"/>
      <c r="R22" s="80"/>
      <c r="S22" s="81" t="s">
        <v>52</v>
      </c>
      <c r="T22" s="81"/>
      <c r="U22" s="81"/>
      <c r="V22" s="81"/>
      <c r="W22" s="81"/>
      <c r="X22" s="81"/>
      <c r="Y22" s="81"/>
      <c r="Z22" s="81"/>
      <c r="AA22" s="81"/>
      <c r="AB22" s="82"/>
      <c r="AC22" s="81"/>
      <c r="AD22" s="83" t="s">
        <v>53</v>
      </c>
      <c r="AE22" s="83"/>
      <c r="AF22" s="84" t="s">
        <v>54</v>
      </c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52" t="s">
        <v>20</v>
      </c>
      <c r="C23" s="53"/>
      <c r="D23" s="54"/>
      <c r="E23" s="19">
        <f>SUM(E20:E22)</f>
        <v>9</v>
      </c>
      <c r="F23" s="19">
        <f>SUM(F20:F22)</f>
        <v>0</v>
      </c>
      <c r="G23" s="19">
        <f>SUM(G20:G22)</f>
        <v>0</v>
      </c>
      <c r="H23" s="19">
        <f>SUM(H20:H22)</f>
        <v>1</v>
      </c>
      <c r="I23" s="19">
        <f>SUM(I20:I22)</f>
        <v>14</v>
      </c>
      <c r="J23" s="1"/>
      <c r="K23" s="55">
        <f>PRODUCT((F23+G23)/E23)</f>
        <v>0</v>
      </c>
      <c r="L23" s="55">
        <f>PRODUCT(H23/E23)</f>
        <v>0.1111111111111111</v>
      </c>
      <c r="M23" s="55">
        <f>PRODUCT(I23/E23)</f>
        <v>1.5555555555555556</v>
      </c>
      <c r="N23" s="31">
        <f>PRODUCT(I23/O23)</f>
        <v>0.60899999999999999</v>
      </c>
      <c r="O23" s="25">
        <f>SUM(O20:O22)</f>
        <v>22.988505747126439</v>
      </c>
      <c r="P23" s="85" t="s">
        <v>47</v>
      </c>
      <c r="Q23" s="86"/>
      <c r="R23" s="86"/>
      <c r="S23" s="87"/>
      <c r="T23" s="87"/>
      <c r="U23" s="87"/>
      <c r="V23" s="87"/>
      <c r="W23" s="87"/>
      <c r="X23" s="87"/>
      <c r="Y23" s="87"/>
      <c r="Z23" s="87"/>
      <c r="AA23" s="87"/>
      <c r="AB23" s="88"/>
      <c r="AC23" s="87"/>
      <c r="AD23" s="89"/>
      <c r="AE23" s="89"/>
      <c r="AF23" s="90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36"/>
      <c r="C24" s="36"/>
      <c r="D24" s="36"/>
      <c r="E24" s="36"/>
      <c r="F24" s="36"/>
      <c r="G24" s="36"/>
      <c r="H24" s="36"/>
      <c r="I24" s="36"/>
      <c r="J24" s="1"/>
      <c r="K24" s="36"/>
      <c r="L24" s="36"/>
      <c r="M24" s="36"/>
      <c r="N24" s="35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 t="s">
        <v>34</v>
      </c>
      <c r="C25" s="1"/>
      <c r="D25" s="58" t="s">
        <v>35</v>
      </c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  <row r="205" spans="1:38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8"/>
      <c r="O205" s="2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9"/>
      <c r="AG205" s="24"/>
      <c r="AH205" s="9"/>
      <c r="AI205" s="9"/>
      <c r="AJ205" s="9"/>
      <c r="AK205" s="9"/>
      <c r="AL205" s="9"/>
    </row>
    <row r="206" spans="1:38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8"/>
      <c r="O206" s="2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39"/>
      <c r="AG206" s="24"/>
      <c r="AH206" s="9"/>
      <c r="AI206" s="9"/>
      <c r="AJ206" s="9"/>
      <c r="AK206" s="9"/>
      <c r="AL206" s="9"/>
    </row>
    <row r="207" spans="1:38" ht="1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8"/>
      <c r="O207" s="25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39"/>
      <c r="AG207" s="24"/>
      <c r="AH207" s="9"/>
      <c r="AI207" s="9"/>
      <c r="AJ207" s="9"/>
      <c r="AK207" s="9"/>
      <c r="AL207" s="9"/>
    </row>
    <row r="208" spans="1:38" ht="1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38"/>
      <c r="O208" s="25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39"/>
      <c r="AG208" s="24"/>
      <c r="AH208" s="9"/>
      <c r="AI208" s="9"/>
      <c r="AJ208" s="9"/>
      <c r="AK208" s="9"/>
      <c r="AL208" s="9"/>
    </row>
    <row r="209" spans="1:38" ht="1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38"/>
      <c r="O209" s="25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39"/>
      <c r="AG209" s="24"/>
      <c r="AH209" s="9"/>
      <c r="AI209" s="9"/>
      <c r="AJ209" s="9"/>
      <c r="AK209" s="9"/>
      <c r="AL209" s="9"/>
    </row>
    <row r="210" spans="1:38" ht="1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38"/>
      <c r="O210" s="25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39"/>
      <c r="AG210" s="24"/>
      <c r="AH210" s="9"/>
      <c r="AI210" s="9"/>
      <c r="AJ210" s="9"/>
      <c r="AK210" s="9"/>
      <c r="AL210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2019-02-02T13:16:10Z</dcterms:modified>
</cp:coreProperties>
</file>