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2" i="1" l="1"/>
  <c r="O10" i="1"/>
  <c r="O8" i="1"/>
  <c r="O7" i="1"/>
  <c r="O13" i="1"/>
  <c r="M12" i="1"/>
  <c r="M10" i="1"/>
  <c r="M8" i="1"/>
  <c r="M7" i="1"/>
  <c r="M13" i="1" s="1"/>
  <c r="AE13" i="1"/>
  <c r="AD13" i="1"/>
  <c r="AC13" i="1"/>
  <c r="AB13" i="1"/>
  <c r="AA13" i="1"/>
  <c r="Z13" i="1"/>
  <c r="Y13" i="1"/>
  <c r="I19" i="1"/>
  <c r="X13" i="1"/>
  <c r="H19" i="1"/>
  <c r="W13" i="1"/>
  <c r="G19" i="1"/>
  <c r="V13" i="1"/>
  <c r="F19" i="1"/>
  <c r="U13" i="1"/>
  <c r="E19" i="1"/>
  <c r="T13" i="1"/>
  <c r="I18" i="1"/>
  <c r="N18" i="1" s="1"/>
  <c r="S13" i="1"/>
  <c r="H18" i="1" s="1"/>
  <c r="L18" i="1" s="1"/>
  <c r="R13" i="1"/>
  <c r="G18" i="1"/>
  <c r="Q13" i="1"/>
  <c r="F18" i="1"/>
  <c r="P13" i="1"/>
  <c r="E18" i="1"/>
  <c r="M18" i="1" s="1"/>
  <c r="L13" i="1"/>
  <c r="K13" i="1"/>
  <c r="J13" i="1"/>
  <c r="I13" i="1"/>
  <c r="I17" i="1"/>
  <c r="I20" i="1" s="1"/>
  <c r="H13" i="1"/>
  <c r="H17" i="1" s="1"/>
  <c r="G13" i="1"/>
  <c r="G17" i="1"/>
  <c r="F13" i="1"/>
  <c r="F17" i="1"/>
  <c r="E13" i="1"/>
  <c r="E17" i="1"/>
  <c r="D14" i="1"/>
  <c r="N19" i="1"/>
  <c r="M19" i="1"/>
  <c r="K17" i="1"/>
  <c r="G20" i="1"/>
  <c r="K19" i="1"/>
  <c r="L19" i="1"/>
  <c r="O17" i="1"/>
  <c r="O20" i="1"/>
  <c r="N13" i="1"/>
  <c r="N17" i="1" s="1"/>
  <c r="F20" i="1"/>
  <c r="K20" i="1" s="1"/>
  <c r="K18" i="1"/>
  <c r="E20" i="1"/>
  <c r="M17" i="1"/>
  <c r="H20" i="1" l="1"/>
  <c r="L20" i="1" s="1"/>
  <c r="L17" i="1"/>
  <c r="N20" i="1"/>
  <c r="M20" i="1"/>
</calcChain>
</file>

<file path=xl/sharedStrings.xml><?xml version="1.0" encoding="utf-8"?>
<sst xmlns="http://schemas.openxmlformats.org/spreadsheetml/2006/main" count="91" uniqueCount="63">
  <si>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</si>
  <si>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</si>
  <si>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</si>
  <si>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</si>
  <si>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</si>
  <si>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</si>
  <si>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</si>
  <si>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</si>
  <si>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</si>
  <si>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</si>
  <si>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</si>
  <si>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</si>
  <si>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</si>
  <si>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</si>
  <si>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</si>
  <si>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</si>
  <si>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</si>
  <si>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</si>
  <si>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</si>
  <si>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</si>
  <si>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</si>
  <si>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</si>
  <si>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</si>
  <si>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</si>
  <si>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</si>
  <si>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</si>
  <si>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</si>
  <si>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</si>
  <si>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</si>
  <si>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</si>
  <si>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</si>
  <si>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</si>
  <si>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</si>
  <si>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</si>
  <si>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</si>
  <si>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Mari Tuomikoski</t>
  </si>
  <si>
    <t>1.</t>
  </si>
  <si>
    <t>PattU</t>
  </si>
  <si>
    <t>play off</t>
  </si>
  <si>
    <t>4.</t>
  </si>
  <si>
    <t>10.</t>
  </si>
  <si>
    <t>karsintasarja</t>
  </si>
  <si>
    <t>7.</t>
  </si>
  <si>
    <t>Lippo</t>
  </si>
  <si>
    <t>jatkosarja</t>
  </si>
  <si>
    <t>6.6.1980</t>
  </si>
  <si>
    <t>Lippo = Oulun Lippo  (1955)</t>
  </si>
  <si>
    <t>PattU = Pattijoen Urheilijat  (1928)</t>
  </si>
  <si>
    <t>ykköspesis</t>
  </si>
  <si>
    <t>ENSIMMÄISET</t>
  </si>
  <si>
    <t>Ottelu</t>
  </si>
  <si>
    <t>1.  ottelu</t>
  </si>
  <si>
    <t>Lyöty juoksu</t>
  </si>
  <si>
    <t>Tuotu juoksu</t>
  </si>
  <si>
    <t>Kunnari</t>
  </si>
  <si>
    <t>13.05. 2000  Kirittäret - PattU  1-0  (4-4, 4-2)</t>
  </si>
  <si>
    <t xml:space="preserve">  19 v 11 kk   7 pv</t>
  </si>
  <si>
    <t>10.09. 2000  PattU - Lippo  2-0  (6-2, 4-2)</t>
  </si>
  <si>
    <t>32.  ottelu</t>
  </si>
  <si>
    <t xml:space="preserve">  20 v   3 kk   4 pv</t>
  </si>
  <si>
    <t>49.  ottelu</t>
  </si>
  <si>
    <t>08.06. 2003  PattU - Lippo  1-2  (21-1, 1-3, 1-1, 4-5)</t>
  </si>
  <si>
    <t xml:space="preserve">  23 v   0 kk   2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</si>
</sst>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0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8.285156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3">
        <v>1997</v>
      </c>
      <c r="C4" s="63"/>
      <c r="D4" s="64" t="s">
        <v>37</v>
      </c>
      <c r="E4" s="63"/>
      <c r="F4" s="65" t="s">
        <v>48</v>
      </c>
      <c r="G4" s="66"/>
      <c r="H4" s="67"/>
      <c r="I4" s="63"/>
      <c r="J4" s="63"/>
      <c r="K4" s="63"/>
      <c r="L4" s="63"/>
      <c r="M4" s="63"/>
      <c r="N4" s="68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3">
        <v>1998</v>
      </c>
      <c r="C5" s="63"/>
      <c r="D5" s="64" t="s">
        <v>37</v>
      </c>
      <c r="E5" s="63"/>
      <c r="F5" s="65" t="s">
        <v>48</v>
      </c>
      <c r="G5" s="66"/>
      <c r="H5" s="67"/>
      <c r="I5" s="63"/>
      <c r="J5" s="63"/>
      <c r="K5" s="63"/>
      <c r="L5" s="63"/>
      <c r="M5" s="63"/>
      <c r="N5" s="68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3">
        <v>1999</v>
      </c>
      <c r="C6" s="63"/>
      <c r="D6" s="64" t="s">
        <v>37</v>
      </c>
      <c r="E6" s="63"/>
      <c r="F6" s="65" t="s">
        <v>48</v>
      </c>
      <c r="G6" s="66"/>
      <c r="H6" s="67"/>
      <c r="I6" s="63"/>
      <c r="J6" s="63"/>
      <c r="K6" s="63"/>
      <c r="L6" s="63"/>
      <c r="M6" s="63"/>
      <c r="N6" s="68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2000</v>
      </c>
      <c r="C7" s="27" t="s">
        <v>36</v>
      </c>
      <c r="D7" s="29" t="s">
        <v>37</v>
      </c>
      <c r="E7" s="27">
        <v>22</v>
      </c>
      <c r="F7" s="27">
        <v>0</v>
      </c>
      <c r="G7" s="27">
        <v>29</v>
      </c>
      <c r="H7" s="27">
        <v>0</v>
      </c>
      <c r="I7" s="27">
        <v>38</v>
      </c>
      <c r="J7" s="27">
        <v>1</v>
      </c>
      <c r="K7" s="27">
        <v>2</v>
      </c>
      <c r="L7" s="27">
        <v>6</v>
      </c>
      <c r="M7" s="27">
        <f>PRODUCT(F7+G7)</f>
        <v>29</v>
      </c>
      <c r="N7" s="30">
        <v>0.39200000000000002</v>
      </c>
      <c r="O7" s="37">
        <f t="shared" ref="O7:O12" si="0">PRODUCT(I7/N7)</f>
        <v>96.938775510204081</v>
      </c>
      <c r="P7" s="27">
        <v>11</v>
      </c>
      <c r="Q7" s="27">
        <v>0</v>
      </c>
      <c r="R7" s="27">
        <v>6</v>
      </c>
      <c r="S7" s="27">
        <v>1</v>
      </c>
      <c r="T7" s="27">
        <v>12</v>
      </c>
      <c r="U7" s="60"/>
      <c r="V7" s="28"/>
      <c r="W7" s="28"/>
      <c r="X7" s="28"/>
      <c r="Y7" s="28"/>
      <c r="Z7" s="27"/>
      <c r="AA7" s="27"/>
      <c r="AB7" s="27"/>
      <c r="AC7" s="27">
        <v>1</v>
      </c>
      <c r="AD7" s="27"/>
      <c r="AE7" s="27"/>
      <c r="AF7" s="14" t="s">
        <v>38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2001</v>
      </c>
      <c r="C8" s="27" t="s">
        <v>39</v>
      </c>
      <c r="D8" s="29" t="s">
        <v>37</v>
      </c>
      <c r="E8" s="27">
        <v>8</v>
      </c>
      <c r="F8" s="27">
        <v>0</v>
      </c>
      <c r="G8" s="27">
        <v>3</v>
      </c>
      <c r="H8" s="27">
        <v>0</v>
      </c>
      <c r="I8" s="27">
        <v>8</v>
      </c>
      <c r="J8" s="27">
        <v>0</v>
      </c>
      <c r="K8" s="27">
        <v>2</v>
      </c>
      <c r="L8" s="27">
        <v>3</v>
      </c>
      <c r="M8" s="27">
        <f>PRODUCT(F8+G8)</f>
        <v>3</v>
      </c>
      <c r="N8" s="30">
        <v>0.33300000000000002</v>
      </c>
      <c r="O8" s="37">
        <f t="shared" si="0"/>
        <v>24.024024024024023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2002</v>
      </c>
      <c r="C9" s="27"/>
      <c r="D9" s="29"/>
      <c r="E9" s="27"/>
      <c r="F9" s="27"/>
      <c r="G9" s="27"/>
      <c r="H9" s="27"/>
      <c r="I9" s="27"/>
      <c r="J9" s="27"/>
      <c r="K9" s="27"/>
      <c r="L9" s="27"/>
      <c r="M9" s="27"/>
      <c r="N9" s="30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2003</v>
      </c>
      <c r="C10" s="27" t="s">
        <v>40</v>
      </c>
      <c r="D10" s="29" t="s">
        <v>37</v>
      </c>
      <c r="E10" s="27">
        <v>20</v>
      </c>
      <c r="F10" s="27">
        <v>1</v>
      </c>
      <c r="G10" s="27">
        <v>17</v>
      </c>
      <c r="H10" s="27">
        <v>3</v>
      </c>
      <c r="I10" s="27">
        <v>43</v>
      </c>
      <c r="J10" s="27">
        <v>1</v>
      </c>
      <c r="K10" s="27">
        <v>6</v>
      </c>
      <c r="L10" s="27">
        <v>18</v>
      </c>
      <c r="M10" s="27">
        <f>PRODUCT(F10+G10)</f>
        <v>18</v>
      </c>
      <c r="N10" s="30">
        <v>0.42599999999999999</v>
      </c>
      <c r="O10" s="37">
        <f t="shared" si="0"/>
        <v>100.93896713615024</v>
      </c>
      <c r="P10" s="27"/>
      <c r="Q10" s="27"/>
      <c r="R10" s="27"/>
      <c r="S10" s="27"/>
      <c r="T10" s="27"/>
      <c r="U10" s="28">
        <v>6</v>
      </c>
      <c r="V10" s="28">
        <v>0</v>
      </c>
      <c r="W10" s="28">
        <v>10</v>
      </c>
      <c r="X10" s="28">
        <v>0</v>
      </c>
      <c r="Y10" s="28">
        <v>20</v>
      </c>
      <c r="Z10" s="27"/>
      <c r="AA10" s="27"/>
      <c r="AB10" s="27"/>
      <c r="AC10" s="27"/>
      <c r="AD10" s="27"/>
      <c r="AE10" s="27"/>
      <c r="AF10" s="61" t="s">
        <v>41</v>
      </c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2004</v>
      </c>
      <c r="C11" s="27"/>
      <c r="D11" s="29"/>
      <c r="E11" s="27"/>
      <c r="F11" s="27"/>
      <c r="G11" s="27"/>
      <c r="H11" s="27"/>
      <c r="I11" s="27"/>
      <c r="J11" s="27"/>
      <c r="K11" s="27"/>
      <c r="L11" s="27"/>
      <c r="M11" s="27"/>
      <c r="N11" s="30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2005</v>
      </c>
      <c r="C12" s="27" t="s">
        <v>42</v>
      </c>
      <c r="D12" s="29" t="s">
        <v>43</v>
      </c>
      <c r="E12" s="27">
        <v>6</v>
      </c>
      <c r="F12" s="27">
        <v>0</v>
      </c>
      <c r="G12" s="27">
        <v>5</v>
      </c>
      <c r="H12" s="27">
        <v>0</v>
      </c>
      <c r="I12" s="27">
        <v>9</v>
      </c>
      <c r="J12" s="27">
        <v>0</v>
      </c>
      <c r="K12" s="27">
        <v>1</v>
      </c>
      <c r="L12" s="27">
        <v>3</v>
      </c>
      <c r="M12" s="27">
        <f>PRODUCT(F12+G12)</f>
        <v>5</v>
      </c>
      <c r="N12" s="30">
        <v>0.36</v>
      </c>
      <c r="O12" s="37">
        <f t="shared" si="0"/>
        <v>25</v>
      </c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 t="s">
        <v>44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 t="shared" ref="E13:M13" si="1">SUM(E7:E12)</f>
        <v>56</v>
      </c>
      <c r="F13" s="19">
        <f t="shared" si="1"/>
        <v>1</v>
      </c>
      <c r="G13" s="19">
        <f t="shared" si="1"/>
        <v>54</v>
      </c>
      <c r="H13" s="19">
        <f t="shared" si="1"/>
        <v>3</v>
      </c>
      <c r="I13" s="19">
        <f t="shared" si="1"/>
        <v>98</v>
      </c>
      <c r="J13" s="19">
        <f t="shared" si="1"/>
        <v>2</v>
      </c>
      <c r="K13" s="19">
        <f t="shared" si="1"/>
        <v>11</v>
      </c>
      <c r="L13" s="19">
        <f t="shared" si="1"/>
        <v>30</v>
      </c>
      <c r="M13" s="19">
        <f t="shared" si="1"/>
        <v>55</v>
      </c>
      <c r="N13" s="31">
        <f>PRODUCT(I13/O13)</f>
        <v>0.39691899058313784</v>
      </c>
      <c r="O13" s="32">
        <f t="shared" ref="O13:AE13" si="2">SUM(O7:O12)</f>
        <v>246.90176667037835</v>
      </c>
      <c r="P13" s="19">
        <f t="shared" si="2"/>
        <v>11</v>
      </c>
      <c r="Q13" s="19">
        <f t="shared" si="2"/>
        <v>0</v>
      </c>
      <c r="R13" s="19">
        <f t="shared" si="2"/>
        <v>6</v>
      </c>
      <c r="S13" s="19">
        <f t="shared" si="2"/>
        <v>1</v>
      </c>
      <c r="T13" s="19">
        <f t="shared" si="2"/>
        <v>12</v>
      </c>
      <c r="U13" s="19">
        <f t="shared" si="2"/>
        <v>6</v>
      </c>
      <c r="V13" s="19">
        <f t="shared" si="2"/>
        <v>0</v>
      </c>
      <c r="W13" s="19">
        <f t="shared" si="2"/>
        <v>10</v>
      </c>
      <c r="X13" s="19">
        <f t="shared" si="2"/>
        <v>0</v>
      </c>
      <c r="Y13" s="19">
        <f t="shared" si="2"/>
        <v>20</v>
      </c>
      <c r="Z13" s="19">
        <f t="shared" si="2"/>
        <v>0</v>
      </c>
      <c r="AA13" s="19">
        <f t="shared" si="2"/>
        <v>0</v>
      </c>
      <c r="AB13" s="19">
        <f t="shared" si="2"/>
        <v>0</v>
      </c>
      <c r="AC13" s="19">
        <f t="shared" si="2"/>
        <v>1</v>
      </c>
      <c r="AD13" s="19">
        <f t="shared" si="2"/>
        <v>0</v>
      </c>
      <c r="AE13" s="19">
        <f t="shared" si="2"/>
        <v>0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9" t="s">
        <v>2</v>
      </c>
      <c r="C14" s="33"/>
      <c r="D14" s="34">
        <f>SUM(F13:H13)+((I13-F13-G13)/3)+(E13/3)+(Z13*25)+(AA13*25)+(AB13*10)+(AC13*25)+(AD13*20)+(AE13*15)</f>
        <v>116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6"/>
      <c r="AE14" s="1"/>
      <c r="AF14" s="1"/>
      <c r="AG14" s="24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1"/>
      <c r="C15" s="1"/>
      <c r="D15" s="25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16</v>
      </c>
      <c r="C16" s="40"/>
      <c r="D16" s="40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1" t="s">
        <v>33</v>
      </c>
      <c r="O16" s="25"/>
      <c r="P16" s="41" t="s">
        <v>49</v>
      </c>
      <c r="Q16" s="13"/>
      <c r="R16" s="13"/>
      <c r="S16" s="13"/>
      <c r="T16" s="69"/>
      <c r="U16" s="69"/>
      <c r="V16" s="69"/>
      <c r="W16" s="69"/>
      <c r="X16" s="69"/>
      <c r="Y16" s="13"/>
      <c r="Z16" s="13"/>
      <c r="AA16" s="13"/>
      <c r="AB16" s="12"/>
      <c r="AC16" s="13"/>
      <c r="AD16" s="13"/>
      <c r="AE16" s="13"/>
      <c r="AF16" s="70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1" t="s">
        <v>17</v>
      </c>
      <c r="C17" s="13"/>
      <c r="D17" s="42"/>
      <c r="E17" s="27">
        <f>PRODUCT(E13)</f>
        <v>56</v>
      </c>
      <c r="F17" s="27">
        <f>PRODUCT(F13)</f>
        <v>1</v>
      </c>
      <c r="G17" s="27">
        <f>PRODUCT(G13)</f>
        <v>54</v>
      </c>
      <c r="H17" s="27">
        <f>PRODUCT(H13)</f>
        <v>3</v>
      </c>
      <c r="I17" s="27">
        <f>PRODUCT(I13)</f>
        <v>98</v>
      </c>
      <c r="J17" s="1"/>
      <c r="K17" s="43">
        <f>PRODUCT((F17+G17)/E17)</f>
        <v>0.9821428571428571</v>
      </c>
      <c r="L17" s="43">
        <f>PRODUCT(H17/E17)</f>
        <v>5.3571428571428568E-2</v>
      </c>
      <c r="M17" s="43">
        <f>PRODUCT(I17/E17)</f>
        <v>1.75</v>
      </c>
      <c r="N17" s="30">
        <f>PRODUCT(N13)</f>
        <v>0.39691899058313784</v>
      </c>
      <c r="O17" s="25">
        <f>PRODUCT(O13)</f>
        <v>246.90176667037835</v>
      </c>
      <c r="P17" s="71" t="s">
        <v>50</v>
      </c>
      <c r="Q17" s="72"/>
      <c r="R17" s="72"/>
      <c r="S17" s="73" t="s">
        <v>55</v>
      </c>
      <c r="T17" s="73"/>
      <c r="U17" s="73"/>
      <c r="V17" s="73"/>
      <c r="W17" s="73"/>
      <c r="X17" s="73"/>
      <c r="Y17" s="73"/>
      <c r="Z17" s="73"/>
      <c r="AA17" s="73"/>
      <c r="AB17" s="74"/>
      <c r="AC17" s="73"/>
      <c r="AD17" s="75" t="s">
        <v>51</v>
      </c>
      <c r="AE17" s="75"/>
      <c r="AF17" s="76" t="s">
        <v>56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4" t="s">
        <v>18</v>
      </c>
      <c r="C18" s="45"/>
      <c r="D18" s="46"/>
      <c r="E18" s="27">
        <f>PRODUCT(P13)</f>
        <v>11</v>
      </c>
      <c r="F18" s="27">
        <f>PRODUCT(Q13)</f>
        <v>0</v>
      </c>
      <c r="G18" s="27">
        <f>PRODUCT(R13)</f>
        <v>6</v>
      </c>
      <c r="H18" s="27">
        <f>PRODUCT(S13)</f>
        <v>1</v>
      </c>
      <c r="I18" s="27">
        <f>PRODUCT(T13)</f>
        <v>12</v>
      </c>
      <c r="J18" s="1"/>
      <c r="K18" s="43">
        <f>PRODUCT((F18+G18)/E18)</f>
        <v>0.54545454545454541</v>
      </c>
      <c r="L18" s="43">
        <f>PRODUCT(H18/E18)</f>
        <v>9.0909090909090912E-2</v>
      </c>
      <c r="M18" s="43">
        <f>PRODUCT(I18/E18)</f>
        <v>1.0909090909090908</v>
      </c>
      <c r="N18" s="30">
        <f>PRODUCT(I18/O18)</f>
        <v>0.32432432432432434</v>
      </c>
      <c r="O18" s="25">
        <v>37</v>
      </c>
      <c r="P18" s="77" t="s">
        <v>52</v>
      </c>
      <c r="Q18" s="78"/>
      <c r="R18" s="78"/>
      <c r="S18" s="79" t="s">
        <v>55</v>
      </c>
      <c r="T18" s="79"/>
      <c r="U18" s="79"/>
      <c r="V18" s="79"/>
      <c r="W18" s="79"/>
      <c r="X18" s="79"/>
      <c r="Y18" s="79"/>
      <c r="Z18" s="79"/>
      <c r="AA18" s="79"/>
      <c r="AB18" s="80"/>
      <c r="AC18" s="79"/>
      <c r="AD18" s="81" t="s">
        <v>51</v>
      </c>
      <c r="AE18" s="81"/>
      <c r="AF18" s="82" t="s">
        <v>56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7" t="s">
        <v>19</v>
      </c>
      <c r="C19" s="48"/>
      <c r="D19" s="49"/>
      <c r="E19" s="28">
        <f>PRODUCT(U13)</f>
        <v>6</v>
      </c>
      <c r="F19" s="28">
        <f>PRODUCT(V13)</f>
        <v>0</v>
      </c>
      <c r="G19" s="28">
        <f>PRODUCT(W13)</f>
        <v>10</v>
      </c>
      <c r="H19" s="28">
        <f>PRODUCT(X13)</f>
        <v>0</v>
      </c>
      <c r="I19" s="28">
        <f>PRODUCT(Y13)</f>
        <v>20</v>
      </c>
      <c r="J19" s="1"/>
      <c r="K19" s="50">
        <f>PRODUCT((F19+G19)/E19)</f>
        <v>1.6666666666666667</v>
      </c>
      <c r="L19" s="50">
        <f>PRODUCT(H19/E19)</f>
        <v>0</v>
      </c>
      <c r="M19" s="50">
        <f>PRODUCT(I19/E19)</f>
        <v>3.3333333333333335</v>
      </c>
      <c r="N19" s="51">
        <f>PRODUCT(I19/O19)</f>
        <v>0.51282051282051277</v>
      </c>
      <c r="O19" s="25">
        <v>39</v>
      </c>
      <c r="P19" s="77" t="s">
        <v>53</v>
      </c>
      <c r="Q19" s="78"/>
      <c r="R19" s="78"/>
      <c r="S19" s="79" t="s">
        <v>57</v>
      </c>
      <c r="T19" s="79"/>
      <c r="U19" s="79"/>
      <c r="V19" s="79"/>
      <c r="W19" s="79"/>
      <c r="X19" s="79"/>
      <c r="Y19" s="79"/>
      <c r="Z19" s="79"/>
      <c r="AA19" s="79"/>
      <c r="AB19" s="80"/>
      <c r="AC19" s="79"/>
      <c r="AD19" s="81" t="s">
        <v>58</v>
      </c>
      <c r="AE19" s="81"/>
      <c r="AF19" s="82" t="s">
        <v>59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2" t="s">
        <v>20</v>
      </c>
      <c r="C20" s="53"/>
      <c r="D20" s="54"/>
      <c r="E20" s="19">
        <f>SUM(E17:E19)</f>
        <v>73</v>
      </c>
      <c r="F20" s="19">
        <f>SUM(F17:F19)</f>
        <v>1</v>
      </c>
      <c r="G20" s="19">
        <f>SUM(G17:G19)</f>
        <v>70</v>
      </c>
      <c r="H20" s="19">
        <f>SUM(H17:H19)</f>
        <v>4</v>
      </c>
      <c r="I20" s="19">
        <f>SUM(I17:I19)</f>
        <v>130</v>
      </c>
      <c r="J20" s="1"/>
      <c r="K20" s="55">
        <f>PRODUCT((F20+G20)/E20)</f>
        <v>0.9726027397260274</v>
      </c>
      <c r="L20" s="55">
        <f>PRODUCT(H20/E20)</f>
        <v>5.4794520547945202E-2</v>
      </c>
      <c r="M20" s="55">
        <f>PRODUCT(I20/E20)</f>
        <v>1.7808219178082192</v>
      </c>
      <c r="N20" s="31">
        <f>PRODUCT(I20/O20)</f>
        <v>0.40259922186398384</v>
      </c>
      <c r="O20" s="25">
        <f>SUM(O17:O19)</f>
        <v>322.90176667037838</v>
      </c>
      <c r="P20" s="83" t="s">
        <v>54</v>
      </c>
      <c r="Q20" s="84"/>
      <c r="R20" s="84"/>
      <c r="S20" s="85" t="s">
        <v>61</v>
      </c>
      <c r="T20" s="85"/>
      <c r="U20" s="85"/>
      <c r="V20" s="85"/>
      <c r="W20" s="85"/>
      <c r="X20" s="85"/>
      <c r="Y20" s="85"/>
      <c r="Z20" s="85"/>
      <c r="AA20" s="85"/>
      <c r="AB20" s="86"/>
      <c r="AC20" s="85"/>
      <c r="AD20" s="87" t="s">
        <v>60</v>
      </c>
      <c r="AE20" s="87"/>
      <c r="AF20" s="88" t="s">
        <v>62</v>
      </c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1"/>
      <c r="Q21" s="38"/>
      <c r="R21" s="1"/>
      <c r="S21" s="1"/>
      <c r="T21" s="25"/>
      <c r="U21" s="25"/>
      <c r="V21" s="89"/>
      <c r="W21" s="1"/>
      <c r="X21" s="1"/>
      <c r="Y21" s="1"/>
      <c r="Z21" s="1"/>
      <c r="AA21" s="1"/>
      <c r="AB21" s="25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 t="s">
        <v>34</v>
      </c>
      <c r="C22" s="1"/>
      <c r="D22" s="62" t="s">
        <v>47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25"/>
      <c r="U22" s="25"/>
      <c r="V22" s="89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 t="s">
        <v>46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38"/>
      <c r="R23" s="1"/>
      <c r="S23" s="1"/>
      <c r="T23" s="25"/>
      <c r="U23" s="25"/>
      <c r="V23" s="89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7" customFormat="1" ht="15" customHeight="1" x14ac:dyDescent="0.25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6"/>
      <c r="N26" s="56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7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6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9"/>
      <c r="AH34" s="57"/>
      <c r="AI34" s="57"/>
      <c r="AJ34" s="57"/>
      <c r="AK34" s="57"/>
      <c r="AL34" s="57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57"/>
      <c r="AI35" s="57"/>
      <c r="AJ35" s="57"/>
      <c r="AK35" s="57"/>
      <c r="AL35" s="57"/>
    </row>
    <row r="36" spans="1:38" ht="15" customHeight="1" x14ac:dyDescent="0.25">
      <c r="A36" s="5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</row>
    <row r="37" spans="1:38" ht="15" customHeight="1" x14ac:dyDescent="0.25">
      <c r="A37" s="5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</row>
    <row r="38" spans="1:38" ht="15" customHeight="1" x14ac:dyDescent="0.25">
      <c r="A38" s="5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</row>
    <row r="39" spans="1:38" ht="15" customHeight="1" x14ac:dyDescent="0.25">
      <c r="A39" s="58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</row>
    <row r="41" spans="1:38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16:32" ht="15" customHeight="1" x14ac:dyDescent="0.2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16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16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16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16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6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16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16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16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16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16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16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16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16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16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16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2019-02-02T13:18:49Z</dcterms:modified>
</cp:coreProperties>
</file>