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8" i="1" s="1"/>
  <c r="O12" i="1" s="1"/>
  <c r="O15" i="1" s="1"/>
  <c r="M7" i="1"/>
  <c r="M8" i="1" s="1"/>
  <c r="AE8" i="1"/>
  <c r="AD8" i="1"/>
  <c r="AC8" i="1"/>
  <c r="AB8" i="1"/>
  <c r="AA8" i="1"/>
  <c r="Z8" i="1"/>
  <c r="Y8" i="1"/>
  <c r="X8" i="1"/>
  <c r="W8" i="1"/>
  <c r="V8" i="1"/>
  <c r="U8" i="1"/>
  <c r="T8" i="1"/>
  <c r="I13" i="1" s="1"/>
  <c r="M13" i="1" s="1"/>
  <c r="S8" i="1"/>
  <c r="H13" i="1"/>
  <c r="R8" i="1"/>
  <c r="G13" i="1"/>
  <c r="Q8" i="1"/>
  <c r="F13" i="1"/>
  <c r="P8" i="1"/>
  <c r="E13" i="1"/>
  <c r="L8" i="1"/>
  <c r="K8" i="1"/>
  <c r="J8" i="1"/>
  <c r="I8" i="1"/>
  <c r="I12" i="1" s="1"/>
  <c r="H8" i="1"/>
  <c r="H12" i="1" s="1"/>
  <c r="G8" i="1"/>
  <c r="G12" i="1" s="1"/>
  <c r="G15" i="1" s="1"/>
  <c r="F8" i="1"/>
  <c r="F12" i="1" s="1"/>
  <c r="E8" i="1"/>
  <c r="E12" i="1" s="1"/>
  <c r="E15" i="1" s="1"/>
  <c r="D9" i="1"/>
  <c r="K13" i="1"/>
  <c r="L13" i="1"/>
  <c r="N12" i="1"/>
  <c r="K12" i="1" l="1"/>
  <c r="F15" i="1"/>
  <c r="K15" i="1" s="1"/>
  <c r="L12" i="1"/>
  <c r="H15" i="1"/>
  <c r="L15" i="1" s="1"/>
  <c r="I15" i="1"/>
  <c r="M12" i="1"/>
  <c r="M15" i="1" l="1"/>
  <c r="N15" i="1"/>
</calcChain>
</file>

<file path=xl/sharedStrings.xml><?xml version="1.0" encoding="utf-8"?>
<sst xmlns="http://schemas.openxmlformats.org/spreadsheetml/2006/main" count="82" uniqueCount="56">
  <si>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</si>
  <si>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</si>
  <si>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</si>
  <si>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</si>
  <si>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</si>
  <si>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</si>
  <si>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</si>
  <si>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</si>
  <si>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</si>
  <si>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</si>
  <si>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</si>
  <si>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</si>
  <si>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</si>
  <si>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</si>
  <si>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</si>
  <si>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</si>
  <si>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</si>
  <si>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</si>
  <si>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</si>
  <si>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</si>
  <si>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</si>
  <si>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</si>
  <si>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</si>
  <si>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</si>
  <si>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</si>
  <si>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</si>
  <si>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</si>
  <si>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</si>
  <si>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</si>
  <si>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</si>
  <si>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</si>
  <si>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</si>
  <si>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</si>
  <si>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</si>
  <si>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</si>
  <si>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Henna Tuomikoski</t>
  </si>
  <si>
    <t>16.1.1978</t>
  </si>
  <si>
    <t>1.</t>
  </si>
  <si>
    <t>PattU</t>
  </si>
  <si>
    <t>play off</t>
  </si>
  <si>
    <t>PattU = Pattijoen Urheilijat  (1928)</t>
  </si>
  <si>
    <t>ykköspesis</t>
  </si>
  <si>
    <t>ENSIMMÄISET</t>
  </si>
  <si>
    <t>Ottelu</t>
  </si>
  <si>
    <t>1.  ottelu</t>
  </si>
  <si>
    <t>Lyöty juoksu</t>
  </si>
  <si>
    <t>6.  ottelu</t>
  </si>
  <si>
    <t>Tuotu juoksu</t>
  </si>
  <si>
    <t>Kunnari</t>
  </si>
  <si>
    <t>13.05. 2000  Kirittäret - PattU  1-0  (4-4, 4-2)</t>
  </si>
  <si>
    <t xml:space="preserve">  22 v   3 kk 27 pv</t>
  </si>
  <si>
    <t>17.05. 2000  PattU - Virkiä  2-1  (5-3, 3-9, 1-0)</t>
  </si>
  <si>
    <t xml:space="preserve">  22 v   4 kk   1 pv</t>
  </si>
  <si>
    <t>07.06. 2000  PattU - ViVe  2-0  (5-1, 13-1)</t>
  </si>
  <si>
    <t>8.  ottelu</t>
  </si>
  <si>
    <t xml:space="preserve">  22 v   4 kk 22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</si>
</sst>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60" customWidth="1"/>
    <col min="4" max="4" width="9.1406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42578125" style="61" customWidth="1"/>
    <col min="16" max="23" width="5.7109375" style="61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35</v>
      </c>
      <c r="C1" s="2"/>
      <c r="D1" s="3"/>
      <c r="E1" s="4" t="s">
        <v>36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64">
        <v>1997</v>
      </c>
      <c r="C4" s="64"/>
      <c r="D4" s="65" t="s">
        <v>38</v>
      </c>
      <c r="E4" s="64"/>
      <c r="F4" s="66" t="s">
        <v>41</v>
      </c>
      <c r="G4" s="67"/>
      <c r="H4" s="68"/>
      <c r="I4" s="64"/>
      <c r="J4" s="64"/>
      <c r="K4" s="64"/>
      <c r="L4" s="64"/>
      <c r="M4" s="64"/>
      <c r="N4" s="69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64">
        <v>1998</v>
      </c>
      <c r="C5" s="64"/>
      <c r="D5" s="65" t="s">
        <v>38</v>
      </c>
      <c r="E5" s="64"/>
      <c r="F5" s="66" t="s">
        <v>41</v>
      </c>
      <c r="G5" s="67"/>
      <c r="H5" s="68"/>
      <c r="I5" s="64"/>
      <c r="J5" s="64"/>
      <c r="K5" s="64"/>
      <c r="L5" s="64"/>
      <c r="M5" s="64"/>
      <c r="N5" s="69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64">
        <v>1999</v>
      </c>
      <c r="C6" s="64"/>
      <c r="D6" s="65" t="s">
        <v>38</v>
      </c>
      <c r="E6" s="64"/>
      <c r="F6" s="66" t="s">
        <v>41</v>
      </c>
      <c r="G6" s="67"/>
      <c r="H6" s="68"/>
      <c r="I6" s="64"/>
      <c r="J6" s="64"/>
      <c r="K6" s="64"/>
      <c r="L6" s="64"/>
      <c r="M6" s="64"/>
      <c r="N6" s="69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2000</v>
      </c>
      <c r="C7" s="42" t="s">
        <v>37</v>
      </c>
      <c r="D7" s="41" t="s">
        <v>38</v>
      </c>
      <c r="E7" s="27">
        <v>21</v>
      </c>
      <c r="F7" s="27">
        <v>1</v>
      </c>
      <c r="G7" s="27">
        <v>18</v>
      </c>
      <c r="H7" s="27">
        <v>5</v>
      </c>
      <c r="I7" s="27">
        <v>44</v>
      </c>
      <c r="J7" s="27">
        <v>5</v>
      </c>
      <c r="K7" s="27">
        <v>7</v>
      </c>
      <c r="L7" s="27">
        <v>13</v>
      </c>
      <c r="M7" s="27">
        <f>PRODUCT(F7+G7)</f>
        <v>19</v>
      </c>
      <c r="N7" s="30">
        <v>0.436</v>
      </c>
      <c r="O7" s="63">
        <f>PRODUCT(I7/N7)</f>
        <v>100.91743119266054</v>
      </c>
      <c r="P7" s="27">
        <v>11</v>
      </c>
      <c r="Q7" s="27">
        <v>0</v>
      </c>
      <c r="R7" s="27">
        <v>5</v>
      </c>
      <c r="S7" s="27">
        <v>0</v>
      </c>
      <c r="T7" s="27">
        <v>20</v>
      </c>
      <c r="U7" s="62"/>
      <c r="V7" s="28"/>
      <c r="W7" s="28"/>
      <c r="X7" s="28"/>
      <c r="Y7" s="28"/>
      <c r="Z7" s="27"/>
      <c r="AA7" s="27"/>
      <c r="AB7" s="27"/>
      <c r="AC7" s="27">
        <v>1</v>
      </c>
      <c r="AD7" s="27"/>
      <c r="AE7" s="27"/>
      <c r="AF7" s="55" t="s">
        <v>39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 t="shared" ref="E8:M8" si="0">SUM(E7:E7)</f>
        <v>21</v>
      </c>
      <c r="F8" s="19">
        <f t="shared" si="0"/>
        <v>1</v>
      </c>
      <c r="G8" s="19">
        <f t="shared" si="0"/>
        <v>18</v>
      </c>
      <c r="H8" s="19">
        <f t="shared" si="0"/>
        <v>5</v>
      </c>
      <c r="I8" s="19">
        <f t="shared" si="0"/>
        <v>44</v>
      </c>
      <c r="J8" s="19">
        <f t="shared" si="0"/>
        <v>5</v>
      </c>
      <c r="K8" s="19">
        <f t="shared" si="0"/>
        <v>7</v>
      </c>
      <c r="L8" s="19">
        <f t="shared" si="0"/>
        <v>13</v>
      </c>
      <c r="M8" s="19">
        <f t="shared" si="0"/>
        <v>19</v>
      </c>
      <c r="N8" s="31">
        <v>0.436</v>
      </c>
      <c r="O8" s="32">
        <f>SUM(O7)</f>
        <v>100.91743119266054</v>
      </c>
      <c r="P8" s="19">
        <f t="shared" ref="P8:AE8" si="1">SUM(P7:P7)</f>
        <v>11</v>
      </c>
      <c r="Q8" s="19">
        <f t="shared" si="1"/>
        <v>0</v>
      </c>
      <c r="R8" s="19">
        <f t="shared" si="1"/>
        <v>5</v>
      </c>
      <c r="S8" s="19">
        <f t="shared" si="1"/>
        <v>0</v>
      </c>
      <c r="T8" s="19">
        <f t="shared" si="1"/>
        <v>20</v>
      </c>
      <c r="U8" s="19">
        <f t="shared" si="1"/>
        <v>0</v>
      </c>
      <c r="V8" s="19">
        <f t="shared" si="1"/>
        <v>0</v>
      </c>
      <c r="W8" s="19">
        <f t="shared" si="1"/>
        <v>0</v>
      </c>
      <c r="X8" s="19">
        <f t="shared" si="1"/>
        <v>0</v>
      </c>
      <c r="Y8" s="19">
        <f t="shared" si="1"/>
        <v>0</v>
      </c>
      <c r="Z8" s="19">
        <f t="shared" si="1"/>
        <v>0</v>
      </c>
      <c r="AA8" s="19">
        <f t="shared" si="1"/>
        <v>0</v>
      </c>
      <c r="AB8" s="19">
        <f t="shared" si="1"/>
        <v>0</v>
      </c>
      <c r="AC8" s="19">
        <f t="shared" si="1"/>
        <v>1</v>
      </c>
      <c r="AD8" s="19">
        <f t="shared" si="1"/>
        <v>0</v>
      </c>
      <c r="AE8" s="19">
        <f t="shared" si="1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SUM(F8:H8)+((I8-F8-G8)/3)+(E8/3)+(Z8*25)+(AA8*25)+(AB8*10)+(AC8*25)+(AD8*20)+(AE8*15)</f>
        <v>64.333333333333343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16</v>
      </c>
      <c r="C11" s="40"/>
      <c r="D11" s="40"/>
      <c r="E11" s="19" t="s">
        <v>4</v>
      </c>
      <c r="F11" s="19" t="s">
        <v>13</v>
      </c>
      <c r="G11" s="16" t="s">
        <v>14</v>
      </c>
      <c r="H11" s="19" t="s">
        <v>15</v>
      </c>
      <c r="I11" s="19" t="s">
        <v>3</v>
      </c>
      <c r="J11" s="1"/>
      <c r="K11" s="19" t="s">
        <v>25</v>
      </c>
      <c r="L11" s="19" t="s">
        <v>26</v>
      </c>
      <c r="M11" s="19" t="s">
        <v>27</v>
      </c>
      <c r="N11" s="31" t="s">
        <v>33</v>
      </c>
      <c r="O11" s="25"/>
      <c r="P11" s="41" t="s">
        <v>42</v>
      </c>
      <c r="Q11" s="13"/>
      <c r="R11" s="13"/>
      <c r="S11" s="13"/>
      <c r="T11" s="70"/>
      <c r="U11" s="70"/>
      <c r="V11" s="70"/>
      <c r="W11" s="70"/>
      <c r="X11" s="70"/>
      <c r="Y11" s="13"/>
      <c r="Z11" s="13"/>
      <c r="AA11" s="13"/>
      <c r="AB11" s="13"/>
      <c r="AC11" s="13"/>
      <c r="AD11" s="13"/>
      <c r="AE11" s="13"/>
      <c r="AF11" s="42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17</v>
      </c>
      <c r="C12" s="13"/>
      <c r="D12" s="43"/>
      <c r="E12" s="27">
        <f>PRODUCT(E8)</f>
        <v>21</v>
      </c>
      <c r="F12" s="27">
        <f>PRODUCT(F8)</f>
        <v>1</v>
      </c>
      <c r="G12" s="27">
        <f>PRODUCT(G8)</f>
        <v>18</v>
      </c>
      <c r="H12" s="27">
        <f>PRODUCT(H8)</f>
        <v>5</v>
      </c>
      <c r="I12" s="27">
        <f>PRODUCT(I8)</f>
        <v>44</v>
      </c>
      <c r="J12" s="1"/>
      <c r="K12" s="44">
        <f>PRODUCT((F12+G12)/E12)</f>
        <v>0.90476190476190477</v>
      </c>
      <c r="L12" s="44">
        <f>PRODUCT(H12/E12)</f>
        <v>0.23809523809523808</v>
      </c>
      <c r="M12" s="44">
        <f>PRODUCT(I12/E12)</f>
        <v>2.0952380952380953</v>
      </c>
      <c r="N12" s="30">
        <f>PRODUCT(N8)</f>
        <v>0.436</v>
      </c>
      <c r="O12" s="25">
        <f>PRODUCT(O8)</f>
        <v>100.91743119266054</v>
      </c>
      <c r="P12" s="71" t="s">
        <v>43</v>
      </c>
      <c r="Q12" s="72"/>
      <c r="R12" s="72"/>
      <c r="S12" s="73" t="s">
        <v>49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44</v>
      </c>
      <c r="AE12" s="73"/>
      <c r="AF12" s="75" t="s">
        <v>50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5" t="s">
        <v>18</v>
      </c>
      <c r="C13" s="46"/>
      <c r="D13" s="47"/>
      <c r="E13" s="27">
        <f>PRODUCT(P8)</f>
        <v>11</v>
      </c>
      <c r="F13" s="27">
        <f>PRODUCT(Q8)</f>
        <v>0</v>
      </c>
      <c r="G13" s="27">
        <f>PRODUCT(R8)</f>
        <v>5</v>
      </c>
      <c r="H13" s="27">
        <f>PRODUCT(S8)</f>
        <v>0</v>
      </c>
      <c r="I13" s="27">
        <f>PRODUCT(T8)</f>
        <v>20</v>
      </c>
      <c r="J13" s="1"/>
      <c r="K13" s="44">
        <f>PRODUCT((F13+G13)/E13)</f>
        <v>0.45454545454545453</v>
      </c>
      <c r="L13" s="44">
        <f>PRODUCT(H13/E13)</f>
        <v>0</v>
      </c>
      <c r="M13" s="44">
        <f>PRODUCT(I13/E13)</f>
        <v>1.8181818181818181</v>
      </c>
      <c r="N13" s="30">
        <v>0.32800000000000001</v>
      </c>
      <c r="O13" s="25">
        <v>61</v>
      </c>
      <c r="P13" s="76" t="s">
        <v>45</v>
      </c>
      <c r="Q13" s="77"/>
      <c r="R13" s="77"/>
      <c r="S13" s="78" t="s">
        <v>51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 t="s">
        <v>46</v>
      </c>
      <c r="AE13" s="78"/>
      <c r="AF13" s="80" t="s">
        <v>52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8" t="s">
        <v>19</v>
      </c>
      <c r="C14" s="49"/>
      <c r="D14" s="50"/>
      <c r="E14" s="28"/>
      <c r="F14" s="28"/>
      <c r="G14" s="28"/>
      <c r="H14" s="28"/>
      <c r="I14" s="28"/>
      <c r="J14" s="1"/>
      <c r="K14" s="51"/>
      <c r="L14" s="51"/>
      <c r="M14" s="51"/>
      <c r="N14" s="52"/>
      <c r="O14" s="25"/>
      <c r="P14" s="76" t="s">
        <v>47</v>
      </c>
      <c r="Q14" s="77"/>
      <c r="R14" s="77"/>
      <c r="S14" s="78" t="s">
        <v>53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 t="s">
        <v>54</v>
      </c>
      <c r="AE14" s="78"/>
      <c r="AF14" s="80" t="s">
        <v>55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3" t="s">
        <v>20</v>
      </c>
      <c r="C15" s="54"/>
      <c r="D15" s="55"/>
      <c r="E15" s="19">
        <f>SUM(E12:E14)</f>
        <v>32</v>
      </c>
      <c r="F15" s="19">
        <f>SUM(F12:F14)</f>
        <v>1</v>
      </c>
      <c r="G15" s="19">
        <f>SUM(G12:G14)</f>
        <v>23</v>
      </c>
      <c r="H15" s="19">
        <f>SUM(H12:H14)</f>
        <v>5</v>
      </c>
      <c r="I15" s="19">
        <f>SUM(I12:I14)</f>
        <v>64</v>
      </c>
      <c r="J15" s="1"/>
      <c r="K15" s="56">
        <f>PRODUCT((F15+G15)/E15)</f>
        <v>0.75</v>
      </c>
      <c r="L15" s="56">
        <f>PRODUCT(H15/E15)</f>
        <v>0.15625</v>
      </c>
      <c r="M15" s="56">
        <f>PRODUCT(I15/E15)</f>
        <v>2</v>
      </c>
      <c r="N15" s="31">
        <f>PRODUCT(I15/O15)</f>
        <v>0.39526318771601787</v>
      </c>
      <c r="O15" s="25">
        <f>SUM(O12:O14)</f>
        <v>161.91743119266056</v>
      </c>
      <c r="P15" s="81" t="s">
        <v>48</v>
      </c>
      <c r="Q15" s="82"/>
      <c r="R15" s="82"/>
      <c r="S15" s="83" t="s">
        <v>53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4" t="s">
        <v>54</v>
      </c>
      <c r="AE15" s="83"/>
      <c r="AF15" s="85" t="s">
        <v>55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34</v>
      </c>
      <c r="C17" s="1"/>
      <c r="D17" s="1" t="s">
        <v>40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9" customFormat="1" ht="15" customHeight="1" x14ac:dyDescent="0.25">
      <c r="A21" s="1"/>
      <c r="B21" s="1"/>
      <c r="C21" s="9"/>
      <c r="D21" s="9"/>
      <c r="E21" s="1"/>
      <c r="F21" s="1"/>
      <c r="G21" s="1"/>
      <c r="H21" s="1"/>
      <c r="I21" s="1"/>
      <c r="J21" s="1"/>
      <c r="K21" s="1"/>
      <c r="L21" s="1"/>
      <c r="M21" s="58"/>
      <c r="N21" s="5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9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9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9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9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8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8"/>
      <c r="N36" s="5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38"/>
      <c r="R37" s="1"/>
      <c r="S37" s="1"/>
      <c r="T37" s="25"/>
      <c r="U37" s="25"/>
      <c r="V37" s="57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59"/>
      <c r="AI37" s="59"/>
      <c r="AJ37" s="59"/>
      <c r="AK37" s="59"/>
      <c r="AL37" s="5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38"/>
      <c r="R38" s="1"/>
      <c r="S38" s="1"/>
      <c r="T38" s="25"/>
      <c r="U38" s="25"/>
      <c r="V38" s="57"/>
      <c r="W38" s="57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59"/>
      <c r="AI38" s="59"/>
      <c r="AJ38" s="59"/>
      <c r="AK38" s="59"/>
      <c r="AL38" s="59"/>
    </row>
    <row r="39" spans="1:38" ht="15" customHeight="1" x14ac:dyDescent="0.25">
      <c r="A39" s="6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25"/>
      <c r="U39" s="25"/>
      <c r="V39" s="57"/>
      <c r="W39" s="57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6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25"/>
      <c r="U40" s="25"/>
      <c r="V40" s="57"/>
      <c r="W40" s="57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60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5"/>
      <c r="O41" s="25"/>
      <c r="P41" s="1"/>
      <c r="Q41" s="38"/>
      <c r="R41" s="1"/>
      <c r="S41" s="1"/>
      <c r="T41" s="25"/>
      <c r="U41" s="25"/>
      <c r="V41" s="57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</row>
    <row r="42" spans="1:38" ht="15" customHeight="1" x14ac:dyDescent="0.25">
      <c r="A42" s="60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8"/>
      <c r="N42" s="35"/>
      <c r="O42" s="25"/>
      <c r="P42" s="1"/>
      <c r="Q42" s="38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60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7"/>
      <c r="W43" s="57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57"/>
      <c r="W44" s="1"/>
      <c r="X44" s="1"/>
      <c r="Y44" s="1"/>
      <c r="Z44" s="1"/>
      <c r="AA44" s="1"/>
      <c r="AB44" s="1"/>
      <c r="AC44" s="1"/>
      <c r="AD44" s="1"/>
      <c r="AE44" s="1"/>
      <c r="AF44" s="3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57"/>
      <c r="W45" s="1"/>
      <c r="X45" s="1"/>
      <c r="Y45" s="1"/>
      <c r="Z45" s="1"/>
      <c r="AA45" s="1"/>
      <c r="AB45" s="1"/>
      <c r="AC45" s="1"/>
      <c r="AD45" s="1"/>
      <c r="AE45" s="1"/>
      <c r="AF45" s="3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57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7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7"/>
      <c r="W48" s="1"/>
      <c r="X48" s="1"/>
      <c r="Y48" s="1"/>
      <c r="Z48" s="1"/>
      <c r="AA48" s="1"/>
      <c r="AB48" s="1"/>
      <c r="AC48" s="1"/>
      <c r="AD48" s="1"/>
      <c r="AE48" s="1"/>
      <c r="AF48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2019-02-02T13:19:03Z</dcterms:modified>
</cp:coreProperties>
</file>