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8" i="2" l="1"/>
  <c r="O18" i="2"/>
  <c r="N18" i="2"/>
  <c r="M18" i="2"/>
  <c r="L18" i="2"/>
  <c r="J14" i="2"/>
  <c r="K20" i="2"/>
  <c r="AS14" i="2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K19" i="2" l="1"/>
  <c r="F19" i="2"/>
  <c r="H19" i="2"/>
  <c r="L19" i="2"/>
  <c r="H20" i="2"/>
  <c r="M20" i="2" s="1"/>
  <c r="J20" i="2"/>
  <c r="O20" i="2"/>
  <c r="O19" i="2"/>
  <c r="J19" i="2"/>
  <c r="F20" i="2"/>
  <c r="AF14" i="2"/>
  <c r="N19" i="2" l="1"/>
  <c r="M19" i="2"/>
  <c r="N20" i="2"/>
  <c r="L20" i="2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<sst xmlns="http://schemas.openxmlformats.org/spreadsheetml/2006/main" count="86" uniqueCount="37">
  <si>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</si>
  <si>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</si>
  <si>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</si>
  <si>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</si>
  <si>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</si>
  <si>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</si>
  <si>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</si>
  <si>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</si>
  <si>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</si>
  <si>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</si>
  <si>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</si>
  <si>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</si>
  <si>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</si>
  <si>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</si>
  <si>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13.</t>
  </si>
  <si>
    <t>JuPa</t>
  </si>
  <si>
    <t>Marko Piispa</t>
  </si>
  <si>
    <t>JuNu</t>
  </si>
  <si>
    <t>2.</t>
  </si>
  <si>
    <t>4.</t>
  </si>
  <si>
    <t>3.</t>
  </si>
  <si>
    <t>7.</t>
  </si>
  <si>
    <t>8.</t>
  </si>
  <si>
    <t>10.</t>
  </si>
  <si>
    <t>JuNu = Juvan Nuorisopesis  (2002)</t>
  </si>
  <si>
    <t>11.9.1979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</si>
  <si>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</si>
  <si>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</si>
  <si>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</si>
  <si>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</si>
  <si>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</si>
  <si>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</si>
  <si>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</si>
  <si>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</si>
  <si>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</si>
  <si>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</si>
  <si>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JuPa = Juvan Pallo  (1950),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</si>
</sst>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16</v>
      </c>
      <c r="C1" s="2"/>
      <c r="D1" s="3"/>
      <c r="E1" s="4" t="s">
        <v>25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40" t="s">
        <v>28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2001</v>
      </c>
      <c r="C4" s="35" t="s">
        <v>14</v>
      </c>
      <c r="D4" s="44" t="s">
        <v>15</v>
      </c>
      <c r="E4" s="22">
        <v>25</v>
      </c>
      <c r="F4" s="22">
        <v>0</v>
      </c>
      <c r="G4" s="22">
        <v>2</v>
      </c>
      <c r="H4" s="34">
        <v>15</v>
      </c>
      <c r="I4" s="22">
        <v>42</v>
      </c>
      <c r="J4" s="45">
        <v>0.372</v>
      </c>
      <c r="K4" s="21">
        <v>113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/>
      <c r="Y4" s="22"/>
      <c r="Z4" s="44"/>
      <c r="AA4" s="22"/>
      <c r="AB4" s="22"/>
      <c r="AC4" s="22"/>
      <c r="AD4" s="22"/>
      <c r="AE4" s="22"/>
      <c r="AF4" s="28"/>
      <c r="AG4" s="69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2002</v>
      </c>
      <c r="Y5" s="22" t="s">
        <v>23</v>
      </c>
      <c r="Z5" s="44" t="s">
        <v>15</v>
      </c>
      <c r="AA5" s="22">
        <v>18</v>
      </c>
      <c r="AB5" s="22">
        <v>0</v>
      </c>
      <c r="AC5" s="22">
        <v>6</v>
      </c>
      <c r="AD5" s="22">
        <v>9</v>
      </c>
      <c r="AE5" s="22">
        <v>57</v>
      </c>
      <c r="AF5" s="28">
        <v>0.52769999999999995</v>
      </c>
      <c r="AG5" s="69">
        <v>108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/>
      <c r="Y6" s="22"/>
      <c r="Z6" s="44"/>
      <c r="AA6" s="22"/>
      <c r="AB6" s="22"/>
      <c r="AC6" s="22"/>
      <c r="AD6" s="22"/>
      <c r="AE6" s="22"/>
      <c r="AF6" s="28"/>
      <c r="AG6" s="69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2005</v>
      </c>
      <c r="Y7" s="22" t="s">
        <v>18</v>
      </c>
      <c r="Z7" s="44" t="s">
        <v>17</v>
      </c>
      <c r="AA7" s="22">
        <v>14</v>
      </c>
      <c r="AB7" s="22">
        <v>0</v>
      </c>
      <c r="AC7" s="22">
        <v>1</v>
      </c>
      <c r="AD7" s="22">
        <v>4</v>
      </c>
      <c r="AE7" s="22">
        <v>25</v>
      </c>
      <c r="AF7" s="28">
        <v>0.4098</v>
      </c>
      <c r="AG7" s="69">
        <v>61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0</v>
      </c>
      <c r="AQ7" s="22">
        <v>4</v>
      </c>
      <c r="AR7" s="48">
        <v>0.57140000000000002</v>
      </c>
      <c r="AS7" s="1">
        <v>7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2006</v>
      </c>
      <c r="Y8" s="22" t="s">
        <v>18</v>
      </c>
      <c r="Z8" s="44" t="s">
        <v>17</v>
      </c>
      <c r="AA8" s="22">
        <v>18</v>
      </c>
      <c r="AB8" s="22">
        <v>1</v>
      </c>
      <c r="AC8" s="22">
        <v>4</v>
      </c>
      <c r="AD8" s="22">
        <v>14</v>
      </c>
      <c r="AE8" s="22">
        <v>48</v>
      </c>
      <c r="AF8" s="28">
        <v>0.52170000000000005</v>
      </c>
      <c r="AG8" s="69">
        <v>92</v>
      </c>
      <c r="AH8" s="13"/>
      <c r="AI8" s="13"/>
      <c r="AJ8" s="13"/>
      <c r="AK8" s="13"/>
      <c r="AL8" s="18"/>
      <c r="AM8" s="22">
        <v>4</v>
      </c>
      <c r="AN8" s="22">
        <v>0</v>
      </c>
      <c r="AO8" s="22">
        <v>0</v>
      </c>
      <c r="AP8" s="22">
        <v>0</v>
      </c>
      <c r="AQ8" s="22">
        <v>2</v>
      </c>
      <c r="AR8" s="48">
        <v>0.125</v>
      </c>
      <c r="AS8" s="1">
        <v>16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4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2007</v>
      </c>
      <c r="Y9" s="22" t="s">
        <v>19</v>
      </c>
      <c r="Z9" s="44" t="s">
        <v>17</v>
      </c>
      <c r="AA9" s="22">
        <v>14</v>
      </c>
      <c r="AB9" s="22">
        <v>0</v>
      </c>
      <c r="AC9" s="22">
        <v>4</v>
      </c>
      <c r="AD9" s="22">
        <v>6</v>
      </c>
      <c r="AE9" s="22">
        <v>25</v>
      </c>
      <c r="AF9" s="28">
        <v>0.34720000000000001</v>
      </c>
      <c r="AG9" s="69">
        <v>72</v>
      </c>
      <c r="AH9" s="13"/>
      <c r="AI9" s="13"/>
      <c r="AJ9" s="13"/>
      <c r="AK9" s="13"/>
      <c r="AL9" s="18"/>
      <c r="AM9" s="22">
        <v>2</v>
      </c>
      <c r="AN9" s="22">
        <v>0</v>
      </c>
      <c r="AO9" s="22">
        <v>0</v>
      </c>
      <c r="AP9" s="22">
        <v>1</v>
      </c>
      <c r="AQ9" s="22">
        <v>2</v>
      </c>
      <c r="AR9" s="48">
        <v>0.18179999999999999</v>
      </c>
      <c r="AS9" s="1">
        <v>11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4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2008</v>
      </c>
      <c r="Y10" s="22" t="s">
        <v>20</v>
      </c>
      <c r="Z10" s="44" t="s">
        <v>17</v>
      </c>
      <c r="AA10" s="22">
        <v>12</v>
      </c>
      <c r="AB10" s="22">
        <v>0</v>
      </c>
      <c r="AC10" s="22">
        <v>2</v>
      </c>
      <c r="AD10" s="22">
        <v>4</v>
      </c>
      <c r="AE10" s="22">
        <v>24</v>
      </c>
      <c r="AF10" s="28">
        <v>0.38700000000000001</v>
      </c>
      <c r="AG10" s="69">
        <v>62</v>
      </c>
      <c r="AH10" s="13"/>
      <c r="AI10" s="13"/>
      <c r="AJ10" s="13"/>
      <c r="AK10" s="13"/>
      <c r="AL10" s="18"/>
      <c r="AM10" s="22">
        <v>2</v>
      </c>
      <c r="AN10" s="22">
        <v>0</v>
      </c>
      <c r="AO10" s="22">
        <v>0</v>
      </c>
      <c r="AP10" s="22">
        <v>0</v>
      </c>
      <c r="AQ10" s="22">
        <v>3</v>
      </c>
      <c r="AR10" s="48">
        <v>0.23069999999999999</v>
      </c>
      <c r="AS10" s="1">
        <v>13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4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>
        <v>2009</v>
      </c>
      <c r="Y11" s="22" t="s">
        <v>21</v>
      </c>
      <c r="Z11" s="44" t="s">
        <v>17</v>
      </c>
      <c r="AA11" s="22">
        <v>15</v>
      </c>
      <c r="AB11" s="22">
        <v>1</v>
      </c>
      <c r="AC11" s="22">
        <v>2</v>
      </c>
      <c r="AD11" s="22">
        <v>11</v>
      </c>
      <c r="AE11" s="22">
        <v>50</v>
      </c>
      <c r="AF11" s="28">
        <v>0.51019999999999999</v>
      </c>
      <c r="AG11" s="69">
        <v>98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4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2010</v>
      </c>
      <c r="Y12" s="22" t="s">
        <v>22</v>
      </c>
      <c r="Z12" s="44" t="s">
        <v>17</v>
      </c>
      <c r="AA12" s="22">
        <v>14</v>
      </c>
      <c r="AB12" s="22">
        <v>0</v>
      </c>
      <c r="AC12" s="22">
        <v>1</v>
      </c>
      <c r="AD12" s="22">
        <v>5</v>
      </c>
      <c r="AE12" s="22">
        <v>38</v>
      </c>
      <c r="AF12" s="28">
        <v>0.45229999999999998</v>
      </c>
      <c r="AG12" s="69">
        <v>84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4"/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>
        <v>2011</v>
      </c>
      <c r="Y13" s="22" t="s">
        <v>21</v>
      </c>
      <c r="Z13" s="44" t="s">
        <v>17</v>
      </c>
      <c r="AA13" s="22">
        <v>1</v>
      </c>
      <c r="AB13" s="22">
        <v>0</v>
      </c>
      <c r="AC13" s="22">
        <v>0</v>
      </c>
      <c r="AD13" s="22">
        <v>0</v>
      </c>
      <c r="AE13" s="22">
        <v>1</v>
      </c>
      <c r="AF13" s="28">
        <v>0.33329999999999999</v>
      </c>
      <c r="AG13" s="69">
        <v>3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36" t="s">
        <v>31</v>
      </c>
      <c r="C14" s="49"/>
      <c r="D14" s="50"/>
      <c r="E14" s="51">
        <f>SUM(E4:E13)</f>
        <v>25</v>
      </c>
      <c r="F14" s="51">
        <f>SUM(F4:F13)</f>
        <v>0</v>
      </c>
      <c r="G14" s="51">
        <f>SUM(G4:G13)</f>
        <v>2</v>
      </c>
      <c r="H14" s="51">
        <f>SUM(H4:H13)</f>
        <v>15</v>
      </c>
      <c r="I14" s="51">
        <f>SUM(I4:I13)</f>
        <v>42</v>
      </c>
      <c r="J14" s="52">
        <f>PRODUCT(I14/K14)</f>
        <v>0.37168141592920356</v>
      </c>
      <c r="K14" s="39">
        <f>SUM(K4:K13)</f>
        <v>113</v>
      </c>
      <c r="L14" s="17"/>
      <c r="M14" s="15"/>
      <c r="N14" s="53"/>
      <c r="O14" s="54"/>
      <c r="P14" s="18"/>
      <c r="Q14" s="51">
        <f>SUM(Q4:Q13)</f>
        <v>0</v>
      </c>
      <c r="R14" s="51">
        <f>SUM(R4:R13)</f>
        <v>0</v>
      </c>
      <c r="S14" s="51">
        <f>SUM(S4:S13)</f>
        <v>0</v>
      </c>
      <c r="T14" s="51">
        <f>SUM(T4:T13)</f>
        <v>0</v>
      </c>
      <c r="U14" s="51">
        <f>SUM(U4:U13)</f>
        <v>0</v>
      </c>
      <c r="V14" s="23">
        <v>0</v>
      </c>
      <c r="W14" s="39">
        <f>SUM(W4:W13)</f>
        <v>0</v>
      </c>
      <c r="X14" s="11" t="s">
        <v>31</v>
      </c>
      <c r="Y14" s="12"/>
      <c r="Z14" s="10"/>
      <c r="AA14" s="51">
        <f>SUM(AA4:AA13)</f>
        <v>106</v>
      </c>
      <c r="AB14" s="51">
        <f>SUM(AB4:AB13)</f>
        <v>2</v>
      </c>
      <c r="AC14" s="51">
        <f>SUM(AC4:AC13)</f>
        <v>20</v>
      </c>
      <c r="AD14" s="51">
        <f>SUM(AD4:AD13)</f>
        <v>53</v>
      </c>
      <c r="AE14" s="51">
        <f>SUM(AE4:AE13)</f>
        <v>268</v>
      </c>
      <c r="AF14" s="52">
        <f>PRODUCT(AE14/AG14)</f>
        <v>0.46206896551724136</v>
      </c>
      <c r="AG14" s="39">
        <f>SUM(AG4:AG13)</f>
        <v>580</v>
      </c>
      <c r="AH14" s="17"/>
      <c r="AI14" s="15"/>
      <c r="AJ14" s="53"/>
      <c r="AK14" s="54"/>
      <c r="AL14" s="18"/>
      <c r="AM14" s="51">
        <f>SUM(AM4:AM13)</f>
        <v>10</v>
      </c>
      <c r="AN14" s="51">
        <f>SUM(AN4:AN13)</f>
        <v>0</v>
      </c>
      <c r="AO14" s="51">
        <f>SUM(AO4:AO13)</f>
        <v>0</v>
      </c>
      <c r="AP14" s="51">
        <f>SUM(AP4:AP13)</f>
        <v>1</v>
      </c>
      <c r="AQ14" s="51">
        <f>SUM(AQ4:AQ13)</f>
        <v>11</v>
      </c>
      <c r="AR14" s="52">
        <f>PRODUCT(AQ14/AS14)</f>
        <v>0.23404255319148937</v>
      </c>
      <c r="AS14" s="43">
        <f>SUM(AS4:AS13)</f>
        <v>47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55"/>
      <c r="K15" s="21"/>
      <c r="L15" s="18"/>
      <c r="M15" s="18"/>
      <c r="N15" s="18"/>
      <c r="O15" s="18"/>
      <c r="P15" s="24"/>
      <c r="Q15" s="24"/>
      <c r="R15" s="25"/>
      <c r="S15" s="24"/>
      <c r="T15" s="24"/>
      <c r="U15" s="18"/>
      <c r="V15" s="18"/>
      <c r="W15" s="21"/>
      <c r="X15" s="24"/>
      <c r="Y15" s="24"/>
      <c r="Z15" s="24"/>
      <c r="AA15" s="24"/>
      <c r="AB15" s="24"/>
      <c r="AC15" s="24"/>
      <c r="AD15" s="24"/>
      <c r="AE15" s="24"/>
      <c r="AF15" s="55"/>
      <c r="AG15" s="21"/>
      <c r="AH15" s="18"/>
      <c r="AI15" s="18"/>
      <c r="AJ15" s="18"/>
      <c r="AK15" s="18"/>
      <c r="AL15" s="24"/>
      <c r="AM15" s="24"/>
      <c r="AN15" s="25"/>
      <c r="AO15" s="24"/>
      <c r="AP15" s="24"/>
      <c r="AQ15" s="18"/>
      <c r="AR15" s="18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6" t="s">
        <v>32</v>
      </c>
      <c r="C16" s="57"/>
      <c r="D16" s="58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33</v>
      </c>
      <c r="O16" s="13" t="s">
        <v>34</v>
      </c>
      <c r="Q16" s="25"/>
      <c r="R16" s="25" t="s">
        <v>12</v>
      </c>
      <c r="S16" s="25"/>
      <c r="T16" s="24" t="s">
        <v>36</v>
      </c>
      <c r="U16" s="18"/>
      <c r="V16" s="21"/>
      <c r="W16" s="21"/>
      <c r="X16" s="59"/>
      <c r="Y16" s="59"/>
      <c r="Z16" s="59"/>
      <c r="AA16" s="59"/>
      <c r="AB16" s="59"/>
      <c r="AC16" s="25"/>
      <c r="AD16" s="25"/>
      <c r="AE16" s="25"/>
      <c r="AF16" s="24"/>
      <c r="AG16" s="24"/>
      <c r="AH16" s="24"/>
      <c r="AI16" s="24"/>
      <c r="AJ16" s="24"/>
      <c r="AK16" s="24"/>
      <c r="AM16" s="21"/>
      <c r="AN16" s="59"/>
      <c r="AO16" s="59"/>
      <c r="AP16" s="59"/>
      <c r="AQ16" s="59"/>
      <c r="AR16" s="59"/>
      <c r="AS16" s="59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6" t="s">
        <v>35</v>
      </c>
      <c r="C17" s="7"/>
      <c r="D17" s="27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v>0</v>
      </c>
      <c r="K17" s="24">
        <v>0</v>
      </c>
      <c r="L17" s="62">
        <v>0</v>
      </c>
      <c r="M17" s="62">
        <v>0</v>
      </c>
      <c r="N17" s="62">
        <v>0</v>
      </c>
      <c r="O17" s="62">
        <v>0</v>
      </c>
      <c r="Q17" s="25"/>
      <c r="R17" s="25"/>
      <c r="S17" s="25"/>
      <c r="T17" s="24" t="s">
        <v>24</v>
      </c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5"/>
      <c r="AO17" s="25"/>
      <c r="AP17" s="25"/>
      <c r="AQ17" s="25"/>
      <c r="AR17" s="25"/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3" t="s">
        <v>13</v>
      </c>
      <c r="C18" s="64"/>
      <c r="D18" s="65"/>
      <c r="E18" s="60">
        <f>PRODUCT(E14+Q14)</f>
        <v>25</v>
      </c>
      <c r="F18" s="60">
        <f>PRODUCT(F14+R14)</f>
        <v>0</v>
      </c>
      <c r="G18" s="60">
        <f>PRODUCT(G14+S14)</f>
        <v>2</v>
      </c>
      <c r="H18" s="60">
        <f>PRODUCT(H14+T14)</f>
        <v>15</v>
      </c>
      <c r="I18" s="60">
        <f>PRODUCT(I14+U14)</f>
        <v>42</v>
      </c>
      <c r="J18" s="61">
        <f>PRODUCT(I18/K18)</f>
        <v>0.37168141592920356</v>
      </c>
      <c r="K18" s="24">
        <f>PRODUCT(K14+W14)</f>
        <v>113</v>
      </c>
      <c r="L18" s="62">
        <f>PRODUCT((F18+G18)/E18)</f>
        <v>0.08</v>
      </c>
      <c r="M18" s="62">
        <f>PRODUCT(H18/E18)</f>
        <v>0.6</v>
      </c>
      <c r="N18" s="62">
        <f>PRODUCT((F18+G18+H18)/E18)</f>
        <v>0.68</v>
      </c>
      <c r="O18" s="62">
        <f>PRODUCT(I18/E18)</f>
        <v>1.68</v>
      </c>
      <c r="Q18" s="25"/>
      <c r="R18" s="25"/>
      <c r="S18" s="25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0" t="s">
        <v>28</v>
      </c>
      <c r="C19" s="19"/>
      <c r="D19" s="29"/>
      <c r="E19" s="60">
        <f>PRODUCT(AA14+AM14)</f>
        <v>116</v>
      </c>
      <c r="F19" s="60">
        <f>PRODUCT(AB14+AN14)</f>
        <v>2</v>
      </c>
      <c r="G19" s="60">
        <f>PRODUCT(AC14+AO14)</f>
        <v>20</v>
      </c>
      <c r="H19" s="60">
        <f>PRODUCT(AD14+AP14)</f>
        <v>54</v>
      </c>
      <c r="I19" s="60">
        <f>PRODUCT(AE14+AQ14)</f>
        <v>279</v>
      </c>
      <c r="J19" s="61">
        <f>PRODUCT(I19/K19)</f>
        <v>0.44497607655502391</v>
      </c>
      <c r="K19" s="18">
        <f>PRODUCT(AG14+AS14)</f>
        <v>627</v>
      </c>
      <c r="L19" s="62">
        <f>PRODUCT((F19+G19)/E19)</f>
        <v>0.18965517241379309</v>
      </c>
      <c r="M19" s="62">
        <f>PRODUCT(H19/E19)</f>
        <v>0.46551724137931033</v>
      </c>
      <c r="N19" s="62">
        <f>PRODUCT((F19+G19+H19)/E19)</f>
        <v>0.65517241379310343</v>
      </c>
      <c r="O19" s="62">
        <f>PRODUCT(I19/E19)</f>
        <v>2.4051724137931036</v>
      </c>
      <c r="Q19" s="25"/>
      <c r="R19" s="25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18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6" t="s">
        <v>31</v>
      </c>
      <c r="C20" s="67"/>
      <c r="D20" s="68"/>
      <c r="E20" s="60">
        <f>SUM(E17:E19)</f>
        <v>141</v>
      </c>
      <c r="F20" s="60">
        <f t="shared" ref="F20:I20" si="0">SUM(F17:F19)</f>
        <v>2</v>
      </c>
      <c r="G20" s="60">
        <f t="shared" si="0"/>
        <v>22</v>
      </c>
      <c r="H20" s="60">
        <f t="shared" si="0"/>
        <v>69</v>
      </c>
      <c r="I20" s="60">
        <f t="shared" si="0"/>
        <v>321</v>
      </c>
      <c r="J20" s="61">
        <f>PRODUCT(I20/K20)</f>
        <v>0.43378378378378379</v>
      </c>
      <c r="K20" s="24">
        <f>SUM(K17:K19)</f>
        <v>740</v>
      </c>
      <c r="L20" s="62">
        <f>PRODUCT((F20+G20)/E20)</f>
        <v>0.1702127659574468</v>
      </c>
      <c r="M20" s="62">
        <f>PRODUCT(H20/E20)</f>
        <v>0.48936170212765956</v>
      </c>
      <c r="N20" s="62">
        <f>PRODUCT((F20+G20+H20)/E20)</f>
        <v>0.65957446808510634</v>
      </c>
      <c r="O20" s="62">
        <f>PRODUCT(I20/E20)</f>
        <v>2.2765957446808511</v>
      </c>
      <c r="Q20" s="18"/>
      <c r="R20" s="18"/>
      <c r="S20" s="18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8"/>
      <c r="F21" s="18"/>
      <c r="G21" s="18"/>
      <c r="H21" s="18"/>
      <c r="I21" s="18"/>
      <c r="J21" s="24"/>
      <c r="K21" s="24"/>
      <c r="L21" s="18"/>
      <c r="M21" s="18"/>
      <c r="N21" s="18"/>
      <c r="O21" s="18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8"/>
      <c r="AL185" s="18"/>
    </row>
    <row r="186" spans="1:57" x14ac:dyDescent="0.25"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</sheetData>
  <sortState ref="B4:AI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2018-11-11T19:40:57Z</dcterms:modified>
</cp:coreProperties>
</file>