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5" i="1" l="1"/>
  <c r="O14" i="1"/>
  <c r="O12" i="1" l="1"/>
  <c r="O11" i="1"/>
  <c r="O10" i="1"/>
  <c r="O9" i="1"/>
  <c r="O8" i="1"/>
  <c r="O7" i="1"/>
  <c r="O6" i="1"/>
  <c r="O13" i="1"/>
  <c r="O16" i="1"/>
  <c r="N16" i="1" s="1"/>
  <c r="N20" i="1" s="1"/>
  <c r="AE16" i="1"/>
  <c r="AD16" i="1"/>
  <c r="AC16" i="1"/>
  <c r="AB16" i="1"/>
  <c r="AA16" i="1"/>
  <c r="Z16" i="1"/>
  <c r="Y16" i="1"/>
  <c r="I22" i="1"/>
  <c r="O22" i="1" s="1"/>
  <c r="X16" i="1"/>
  <c r="H22" i="1"/>
  <c r="L22" i="1" s="1"/>
  <c r="W16" i="1"/>
  <c r="G22" i="1"/>
  <c r="V16" i="1"/>
  <c r="F22" i="1"/>
  <c r="K22" i="1" s="1"/>
  <c r="U16" i="1"/>
  <c r="E22" i="1"/>
  <c r="T16" i="1"/>
  <c r="I21" i="1" s="1"/>
  <c r="S16" i="1"/>
  <c r="H21" i="1" s="1"/>
  <c r="R16" i="1"/>
  <c r="G21" i="1" s="1"/>
  <c r="Q16" i="1"/>
  <c r="F21" i="1" s="1"/>
  <c r="F23" i="1" s="1"/>
  <c r="P16" i="1"/>
  <c r="E21" i="1" s="1"/>
  <c r="M16" i="1"/>
  <c r="L16" i="1"/>
  <c r="K16" i="1"/>
  <c r="J16" i="1"/>
  <c r="I16" i="1"/>
  <c r="I20" i="1"/>
  <c r="H16" i="1"/>
  <c r="H20" i="1"/>
  <c r="G16" i="1"/>
  <c r="G20" i="1"/>
  <c r="F16" i="1"/>
  <c r="F20" i="1"/>
  <c r="E16" i="1"/>
  <c r="E20" i="1"/>
  <c r="D17" i="1"/>
  <c r="M22" i="1"/>
  <c r="H23" i="1" l="1"/>
  <c r="L23" i="1" s="1"/>
  <c r="G23" i="1"/>
  <c r="K21" i="1"/>
  <c r="N21" i="1"/>
  <c r="I23" i="1"/>
  <c r="E23" i="1"/>
  <c r="O20" i="1"/>
  <c r="K20" i="1"/>
  <c r="L20" i="1"/>
  <c r="M20" i="1"/>
  <c r="M23" i="1"/>
  <c r="L21" i="1"/>
  <c r="M21" i="1"/>
  <c r="O23" i="1"/>
  <c r="N23" i="1" s="1"/>
  <c r="K23" i="1"/>
</calcChain>
</file>

<file path=xl/sharedStrings.xml><?xml version="1.0" encoding="utf-8"?>
<sst xmlns="http://schemas.openxmlformats.org/spreadsheetml/2006/main" count="107" uniqueCount="68">
  <si>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</si>
  <si>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</si>
  <si>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</si>
  <si>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</si>
  <si>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</si>
  <si>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</si>
  <si>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</si>
  <si>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</si>
  <si>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</si>
  <si>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</si>
  <si>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</si>
  <si>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</si>
  <si>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</si>
  <si>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</si>
  <si>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</si>
  <si>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</si>
  <si>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</si>
  <si>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</si>
  <si>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</si>
  <si>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</si>
  <si>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</si>
  <si>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</si>
  <si>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</si>
  <si>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</si>
  <si>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</si>
  <si>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</si>
  <si>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</si>
  <si>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</si>
  <si>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</si>
  <si>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</si>
  <si>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</si>
  <si>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</si>
  <si>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</si>
  <si>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</si>
  <si>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11.</t>
  </si>
  <si>
    <t>YPJ</t>
  </si>
  <si>
    <t>alemmat pudotuspelit</t>
  </si>
  <si>
    <t>KL - %</t>
  </si>
  <si>
    <t>Ottelu</t>
  </si>
  <si>
    <t>1.  ottelu</t>
  </si>
  <si>
    <t>Lyöty juoksu</t>
  </si>
  <si>
    <t>Tuotu juoksu</t>
  </si>
  <si>
    <t>Kunnari</t>
  </si>
  <si>
    <t>10.</t>
  </si>
  <si>
    <t>jatkosarja</t>
  </si>
  <si>
    <t>8.</t>
  </si>
  <si>
    <t>9.</t>
  </si>
  <si>
    <t>Elina Perkiömäki</t>
  </si>
  <si>
    <t>superpesiskarsinta</t>
  </si>
  <si>
    <t>13.08. 2006  ViU - YPJ  0-2  (9-12, 9-10)</t>
  </si>
  <si>
    <t xml:space="preserve">  18 v   8 kk   4 pv</t>
  </si>
  <si>
    <t>06.06. 2006  YPJ - Virkiä  0-2  (2-20, 0-7)</t>
  </si>
  <si>
    <t xml:space="preserve">  18 v   5 kk 27 pv</t>
  </si>
  <si>
    <t>Lukko</t>
  </si>
  <si>
    <t>play off</t>
  </si>
  <si>
    <t>7.</t>
  </si>
  <si>
    <t>Seurat</t>
  </si>
  <si>
    <t>YPJ = Ylihärmän Pesis-Junkkarit  (1996), kasvattajaseura</t>
  </si>
  <si>
    <t>9.12.1987   Ylihärmä</t>
  </si>
  <si>
    <t>karsintasarja</t>
  </si>
  <si>
    <t>20.08. 2003  Paukku - YPJ  2-0  (6-2, 4-1)</t>
  </si>
  <si>
    <t>24.  ottelu</t>
  </si>
  <si>
    <t>10.  ottelu</t>
  </si>
  <si>
    <t xml:space="preserve">  15 v   8 kk 11 pv</t>
  </si>
  <si>
    <t>tyttöjen superpesis</t>
  </si>
  <si>
    <t>Lukko = Fera, Rauma (1958)</t>
  </si>
  <si>
    <t>6.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</si>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</sst>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6" xfId="0" applyFont="1" applyFill="1" applyBorder="1"/>
    <xf numFmtId="0" fontId="2" fillId="3" borderId="3" xfId="0" applyFont="1" applyFill="1" applyBorder="1" applyAlignment="1">
      <alignment horizontal="left"/>
    </xf>
    <xf numFmtId="0" fontId="2" fillId="5" borderId="3" xfId="0" applyFont="1" applyFill="1" applyBorder="1"/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7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165" fontId="2" fillId="8" borderId="3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9.14062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7109375" style="80" customWidth="1"/>
    <col min="16" max="23" width="5.7109375" style="8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.71093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47</v>
      </c>
      <c r="C1" s="2"/>
      <c r="D1" s="3"/>
      <c r="E1" s="4" t="s">
        <v>58</v>
      </c>
      <c r="F1" s="5"/>
      <c r="G1" s="5"/>
      <c r="H1" s="6"/>
      <c r="I1" s="3"/>
      <c r="J1" s="5"/>
      <c r="K1" s="5"/>
      <c r="L1" s="5"/>
      <c r="M1" s="7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1">
        <v>2003</v>
      </c>
      <c r="C4" s="81"/>
      <c r="D4" s="82" t="s">
        <v>35</v>
      </c>
      <c r="E4" s="81"/>
      <c r="F4" s="81"/>
      <c r="G4" s="81"/>
      <c r="H4" s="81"/>
      <c r="I4" s="81"/>
      <c r="J4" s="81"/>
      <c r="K4" s="81"/>
      <c r="L4" s="81"/>
      <c r="M4" s="81"/>
      <c r="N4" s="83"/>
      <c r="O4" s="25"/>
      <c r="P4" s="27"/>
      <c r="Q4" s="27"/>
      <c r="R4" s="27"/>
      <c r="S4" s="27"/>
      <c r="T4" s="27"/>
      <c r="U4" s="30">
        <v>2</v>
      </c>
      <c r="V4" s="30">
        <v>0</v>
      </c>
      <c r="W4" s="30">
        <v>0</v>
      </c>
      <c r="X4" s="30">
        <v>0</v>
      </c>
      <c r="Y4" s="30">
        <v>0</v>
      </c>
      <c r="Z4" s="27"/>
      <c r="AA4" s="27"/>
      <c r="AB4" s="27"/>
      <c r="AC4" s="27"/>
      <c r="AD4" s="27"/>
      <c r="AE4" s="27"/>
      <c r="AF4" s="84" t="s">
        <v>59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5">
        <v>2004</v>
      </c>
      <c r="C5" s="85"/>
      <c r="D5" s="86" t="s">
        <v>35</v>
      </c>
      <c r="E5" s="85"/>
      <c r="F5" s="88" t="s">
        <v>64</v>
      </c>
      <c r="G5" s="85"/>
      <c r="H5" s="85"/>
      <c r="I5" s="85"/>
      <c r="J5" s="85"/>
      <c r="K5" s="85"/>
      <c r="L5" s="85"/>
      <c r="M5" s="85"/>
      <c r="N5" s="87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31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2005</v>
      </c>
      <c r="C6" s="27" t="s">
        <v>45</v>
      </c>
      <c r="D6" s="28" t="s">
        <v>35</v>
      </c>
      <c r="E6" s="27">
        <v>1</v>
      </c>
      <c r="F6" s="27">
        <v>0</v>
      </c>
      <c r="G6" s="27">
        <v>0</v>
      </c>
      <c r="H6" s="27">
        <v>0</v>
      </c>
      <c r="I6" s="27">
        <v>1</v>
      </c>
      <c r="J6" s="27">
        <v>1</v>
      </c>
      <c r="K6" s="27">
        <v>0</v>
      </c>
      <c r="L6" s="27">
        <v>0</v>
      </c>
      <c r="M6" s="27">
        <v>0</v>
      </c>
      <c r="N6" s="29">
        <v>0.25</v>
      </c>
      <c r="O6" s="25">
        <f t="shared" ref="O6:O12" si="0">PRODUCT(I6/N6)</f>
        <v>4</v>
      </c>
      <c r="P6" s="27">
        <v>4</v>
      </c>
      <c r="Q6" s="27">
        <v>0</v>
      </c>
      <c r="R6" s="27">
        <v>0</v>
      </c>
      <c r="S6" s="27">
        <v>1</v>
      </c>
      <c r="T6" s="27">
        <v>6</v>
      </c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31" t="s">
        <v>44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2006</v>
      </c>
      <c r="C7" s="27" t="s">
        <v>34</v>
      </c>
      <c r="D7" s="28" t="s">
        <v>35</v>
      </c>
      <c r="E7" s="27">
        <v>16</v>
      </c>
      <c r="F7" s="27">
        <v>0</v>
      </c>
      <c r="G7" s="27">
        <v>0</v>
      </c>
      <c r="H7" s="27">
        <v>6</v>
      </c>
      <c r="I7" s="27">
        <v>49</v>
      </c>
      <c r="J7" s="27">
        <v>25</v>
      </c>
      <c r="K7" s="27">
        <v>20</v>
      </c>
      <c r="L7" s="27">
        <v>4</v>
      </c>
      <c r="M7" s="27">
        <v>0</v>
      </c>
      <c r="N7" s="29">
        <v>0.45789999999999997</v>
      </c>
      <c r="O7" s="25">
        <f t="shared" si="0"/>
        <v>107.01026424983621</v>
      </c>
      <c r="P7" s="27"/>
      <c r="Q7" s="27"/>
      <c r="R7" s="27"/>
      <c r="S7" s="27"/>
      <c r="T7" s="27"/>
      <c r="U7" s="30">
        <v>2</v>
      </c>
      <c r="V7" s="30">
        <v>1</v>
      </c>
      <c r="W7" s="30">
        <v>2</v>
      </c>
      <c r="X7" s="30">
        <v>6</v>
      </c>
      <c r="Y7" s="30">
        <v>11</v>
      </c>
      <c r="Z7" s="27"/>
      <c r="AA7" s="27"/>
      <c r="AB7" s="32"/>
      <c r="AC7" s="27"/>
      <c r="AD7" s="27"/>
      <c r="AE7" s="27"/>
      <c r="AF7" s="33" t="s">
        <v>48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2007</v>
      </c>
      <c r="C8" s="27" t="s">
        <v>45</v>
      </c>
      <c r="D8" s="28" t="s">
        <v>35</v>
      </c>
      <c r="E8" s="27">
        <v>20</v>
      </c>
      <c r="F8" s="27">
        <v>0</v>
      </c>
      <c r="G8" s="27">
        <v>2</v>
      </c>
      <c r="H8" s="27">
        <v>9</v>
      </c>
      <c r="I8" s="27">
        <v>42</v>
      </c>
      <c r="J8" s="27">
        <v>29</v>
      </c>
      <c r="K8" s="27">
        <v>8</v>
      </c>
      <c r="L8" s="27">
        <v>3</v>
      </c>
      <c r="M8" s="27">
        <v>2</v>
      </c>
      <c r="N8" s="29">
        <v>0.39250000000000002</v>
      </c>
      <c r="O8" s="25">
        <f t="shared" si="0"/>
        <v>107.00636942675159</v>
      </c>
      <c r="P8" s="27">
        <v>7</v>
      </c>
      <c r="Q8" s="27">
        <v>0</v>
      </c>
      <c r="R8" s="27">
        <v>0</v>
      </c>
      <c r="S8" s="27">
        <v>3</v>
      </c>
      <c r="T8" s="27">
        <v>10</v>
      </c>
      <c r="U8" s="30"/>
      <c r="V8" s="30"/>
      <c r="W8" s="30"/>
      <c r="X8" s="30"/>
      <c r="Y8" s="30"/>
      <c r="Z8" s="27"/>
      <c r="AA8" s="27"/>
      <c r="AB8" s="32"/>
      <c r="AC8" s="27"/>
      <c r="AD8" s="27"/>
      <c r="AE8" s="27"/>
      <c r="AF8" s="31" t="s">
        <v>44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2008</v>
      </c>
      <c r="C9" s="27" t="s">
        <v>46</v>
      </c>
      <c r="D9" s="28" t="s">
        <v>35</v>
      </c>
      <c r="E9" s="27">
        <v>20</v>
      </c>
      <c r="F9" s="27">
        <v>1</v>
      </c>
      <c r="G9" s="27">
        <v>5</v>
      </c>
      <c r="H9" s="27">
        <v>8</v>
      </c>
      <c r="I9" s="27">
        <v>40</v>
      </c>
      <c r="J9" s="27">
        <v>15</v>
      </c>
      <c r="K9" s="27">
        <v>8</v>
      </c>
      <c r="L9" s="27">
        <v>11</v>
      </c>
      <c r="M9" s="27">
        <v>6</v>
      </c>
      <c r="N9" s="29">
        <v>0.4395</v>
      </c>
      <c r="O9" s="25">
        <f t="shared" si="0"/>
        <v>91.012514220705341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3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2009</v>
      </c>
      <c r="C10" s="27" t="s">
        <v>34</v>
      </c>
      <c r="D10" s="28" t="s">
        <v>35</v>
      </c>
      <c r="E10" s="27">
        <v>24</v>
      </c>
      <c r="F10" s="27">
        <v>0</v>
      </c>
      <c r="G10" s="27">
        <v>6</v>
      </c>
      <c r="H10" s="27">
        <v>7</v>
      </c>
      <c r="I10" s="27">
        <v>55</v>
      </c>
      <c r="J10" s="27">
        <v>33</v>
      </c>
      <c r="K10" s="27">
        <v>8</v>
      </c>
      <c r="L10" s="27">
        <v>8</v>
      </c>
      <c r="M10" s="27">
        <v>6</v>
      </c>
      <c r="N10" s="29">
        <v>0.39850000000000002</v>
      </c>
      <c r="O10" s="25">
        <f t="shared" si="0"/>
        <v>138.01756587202007</v>
      </c>
      <c r="P10" s="27"/>
      <c r="Q10" s="45"/>
      <c r="R10" s="27"/>
      <c r="S10" s="27"/>
      <c r="T10" s="27"/>
      <c r="U10" s="30">
        <v>10</v>
      </c>
      <c r="V10" s="30">
        <v>1</v>
      </c>
      <c r="W10" s="30">
        <v>1</v>
      </c>
      <c r="X10" s="30">
        <v>6</v>
      </c>
      <c r="Y10" s="30">
        <v>35</v>
      </c>
      <c r="Z10" s="27"/>
      <c r="AA10" s="27"/>
      <c r="AB10" s="27"/>
      <c r="AC10" s="27"/>
      <c r="AD10" s="27"/>
      <c r="AE10" s="27"/>
      <c r="AF10" s="33" t="s">
        <v>36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2010</v>
      </c>
      <c r="C11" s="27" t="s">
        <v>43</v>
      </c>
      <c r="D11" s="28" t="s">
        <v>35</v>
      </c>
      <c r="E11" s="27">
        <v>24</v>
      </c>
      <c r="F11" s="27">
        <v>1</v>
      </c>
      <c r="G11" s="27">
        <v>3</v>
      </c>
      <c r="H11" s="27">
        <v>7</v>
      </c>
      <c r="I11" s="27">
        <v>43</v>
      </c>
      <c r="J11" s="27">
        <v>30</v>
      </c>
      <c r="K11" s="27">
        <v>7</v>
      </c>
      <c r="L11" s="27">
        <v>2</v>
      </c>
      <c r="M11" s="35">
        <v>4</v>
      </c>
      <c r="N11" s="29">
        <v>0.40949999999999998</v>
      </c>
      <c r="O11" s="25">
        <f t="shared" si="0"/>
        <v>105.00610500610502</v>
      </c>
      <c r="P11" s="27"/>
      <c r="Q11" s="45"/>
      <c r="R11" s="27"/>
      <c r="S11" s="27"/>
      <c r="T11" s="27"/>
      <c r="U11" s="30">
        <v>3</v>
      </c>
      <c r="V11" s="30">
        <v>1</v>
      </c>
      <c r="W11" s="30">
        <v>5</v>
      </c>
      <c r="X11" s="30">
        <v>7</v>
      </c>
      <c r="Y11" s="30">
        <v>16</v>
      </c>
      <c r="Z11" s="27"/>
      <c r="AA11" s="27"/>
      <c r="AB11" s="27"/>
      <c r="AC11" s="27"/>
      <c r="AD11" s="27"/>
      <c r="AE11" s="27"/>
      <c r="AF11" s="33" t="s">
        <v>36</v>
      </c>
      <c r="AG11" s="24"/>
      <c r="AH11" s="9"/>
      <c r="AI11" s="9"/>
      <c r="AJ11" s="9"/>
      <c r="AK11" s="9"/>
      <c r="AL11" s="9"/>
    </row>
    <row r="12" spans="1:38" s="10" customFormat="1" ht="15" customHeight="1" x14ac:dyDescent="0.2">
      <c r="A12" s="1"/>
      <c r="B12" s="27">
        <v>2011</v>
      </c>
      <c r="C12" s="27" t="s">
        <v>55</v>
      </c>
      <c r="D12" s="28" t="s">
        <v>53</v>
      </c>
      <c r="E12" s="27">
        <v>22</v>
      </c>
      <c r="F12" s="27">
        <v>0</v>
      </c>
      <c r="G12" s="27">
        <v>7</v>
      </c>
      <c r="H12" s="27">
        <v>18</v>
      </c>
      <c r="I12" s="27">
        <v>96</v>
      </c>
      <c r="J12" s="27">
        <v>25</v>
      </c>
      <c r="K12" s="27">
        <v>49</v>
      </c>
      <c r="L12" s="27">
        <v>15</v>
      </c>
      <c r="M12" s="35">
        <v>7</v>
      </c>
      <c r="N12" s="29">
        <v>0.57799999999999996</v>
      </c>
      <c r="O12" s="25">
        <f t="shared" si="0"/>
        <v>166.08996539792389</v>
      </c>
      <c r="P12" s="27">
        <v>3</v>
      </c>
      <c r="Q12" s="45">
        <v>0</v>
      </c>
      <c r="R12" s="27">
        <v>0</v>
      </c>
      <c r="S12" s="27">
        <v>3</v>
      </c>
      <c r="T12" s="27">
        <v>11</v>
      </c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31" t="s">
        <v>54</v>
      </c>
      <c r="AG12" s="24"/>
      <c r="AH12" s="9"/>
      <c r="AI12" s="9"/>
      <c r="AJ12" s="9"/>
      <c r="AK12" s="9"/>
      <c r="AL12" s="9"/>
    </row>
    <row r="13" spans="1:38" s="10" customFormat="1" ht="15" customHeight="1" x14ac:dyDescent="0.2">
      <c r="A13" s="1"/>
      <c r="B13" s="27">
        <v>2012</v>
      </c>
      <c r="C13" s="27" t="s">
        <v>55</v>
      </c>
      <c r="D13" s="28" t="s">
        <v>53</v>
      </c>
      <c r="E13" s="27">
        <v>22</v>
      </c>
      <c r="F13" s="27">
        <v>0</v>
      </c>
      <c r="G13" s="27">
        <v>2</v>
      </c>
      <c r="H13" s="27">
        <v>19</v>
      </c>
      <c r="I13" s="27">
        <v>101</v>
      </c>
      <c r="J13" s="27">
        <v>12</v>
      </c>
      <c r="K13" s="27">
        <v>76</v>
      </c>
      <c r="L13" s="27">
        <v>11</v>
      </c>
      <c r="M13" s="35">
        <v>2</v>
      </c>
      <c r="N13" s="29">
        <v>0.56100000000000005</v>
      </c>
      <c r="O13" s="25">
        <f>PRODUCT(I13/N13)</f>
        <v>180.03565062388591</v>
      </c>
      <c r="P13" s="27">
        <v>5</v>
      </c>
      <c r="Q13" s="45">
        <v>1</v>
      </c>
      <c r="R13" s="27">
        <v>1</v>
      </c>
      <c r="S13" s="27">
        <v>2</v>
      </c>
      <c r="T13" s="27">
        <v>19</v>
      </c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31" t="s">
        <v>54</v>
      </c>
      <c r="AG13" s="24"/>
      <c r="AH13" s="9"/>
      <c r="AI13" s="9"/>
      <c r="AJ13" s="9"/>
      <c r="AK13" s="9"/>
      <c r="AL13" s="9"/>
    </row>
    <row r="14" spans="1:38" s="10" customFormat="1" ht="15" customHeight="1" x14ac:dyDescent="0.2">
      <c r="A14" s="1"/>
      <c r="B14" s="27">
        <v>2013</v>
      </c>
      <c r="C14" s="27" t="s">
        <v>66</v>
      </c>
      <c r="D14" s="28" t="s">
        <v>53</v>
      </c>
      <c r="E14" s="27">
        <v>24</v>
      </c>
      <c r="F14" s="27">
        <v>0</v>
      </c>
      <c r="G14" s="27">
        <v>11</v>
      </c>
      <c r="H14" s="27">
        <v>14</v>
      </c>
      <c r="I14" s="27">
        <v>80</v>
      </c>
      <c r="J14" s="27">
        <v>16</v>
      </c>
      <c r="K14" s="27">
        <v>23</v>
      </c>
      <c r="L14" s="27">
        <v>30</v>
      </c>
      <c r="M14" s="35">
        <v>11</v>
      </c>
      <c r="N14" s="29">
        <v>0.50309999999999999</v>
      </c>
      <c r="O14" s="25">
        <f>PRODUCT(I14/N14)</f>
        <v>159.01411250248461</v>
      </c>
      <c r="P14" s="27">
        <v>3</v>
      </c>
      <c r="Q14" s="45">
        <v>0</v>
      </c>
      <c r="R14" s="27">
        <v>1</v>
      </c>
      <c r="S14" s="27">
        <v>4</v>
      </c>
      <c r="T14" s="27">
        <v>12</v>
      </c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31" t="s">
        <v>54</v>
      </c>
      <c r="AG14" s="24"/>
      <c r="AH14" s="9"/>
      <c r="AI14" s="9"/>
      <c r="AJ14" s="9"/>
      <c r="AK14" s="9"/>
      <c r="AL14" s="9"/>
    </row>
    <row r="15" spans="1:38" s="10" customFormat="1" ht="15" customHeight="1" x14ac:dyDescent="0.2">
      <c r="A15" s="1"/>
      <c r="B15" s="27">
        <v>2014</v>
      </c>
      <c r="C15" s="27" t="s">
        <v>67</v>
      </c>
      <c r="D15" s="28" t="s">
        <v>53</v>
      </c>
      <c r="E15" s="27">
        <v>24</v>
      </c>
      <c r="F15" s="27">
        <v>0</v>
      </c>
      <c r="G15" s="27">
        <v>8</v>
      </c>
      <c r="H15" s="27">
        <v>10</v>
      </c>
      <c r="I15" s="27">
        <v>60</v>
      </c>
      <c r="J15" s="27">
        <v>34</v>
      </c>
      <c r="K15" s="27">
        <v>12</v>
      </c>
      <c r="L15" s="27">
        <v>6</v>
      </c>
      <c r="M15" s="35">
        <v>8</v>
      </c>
      <c r="N15" s="29">
        <v>0.435</v>
      </c>
      <c r="O15" s="25">
        <f>PRODUCT(I15/N15)</f>
        <v>137.93103448275863</v>
      </c>
      <c r="P15" s="27">
        <v>4</v>
      </c>
      <c r="Q15" s="45">
        <v>0</v>
      </c>
      <c r="R15" s="27">
        <v>1</v>
      </c>
      <c r="S15" s="27">
        <v>2</v>
      </c>
      <c r="T15" s="27">
        <v>7</v>
      </c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31" t="s">
        <v>54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1">SUM(E4:E15)</f>
        <v>197</v>
      </c>
      <c r="F16" s="19">
        <f t="shared" si="1"/>
        <v>2</v>
      </c>
      <c r="G16" s="19">
        <f t="shared" si="1"/>
        <v>44</v>
      </c>
      <c r="H16" s="19">
        <f t="shared" si="1"/>
        <v>98</v>
      </c>
      <c r="I16" s="19">
        <f t="shared" si="1"/>
        <v>567</v>
      </c>
      <c r="J16" s="19">
        <f t="shared" si="1"/>
        <v>220</v>
      </c>
      <c r="K16" s="19">
        <f t="shared" si="1"/>
        <v>211</v>
      </c>
      <c r="L16" s="19">
        <f t="shared" si="1"/>
        <v>90</v>
      </c>
      <c r="M16" s="18">
        <f t="shared" si="1"/>
        <v>46</v>
      </c>
      <c r="N16" s="34">
        <f>PRODUCT(I16/O16)</f>
        <v>0.47442792414349816</v>
      </c>
      <c r="O16" s="89">
        <f>SUM(O4:O15)</f>
        <v>1195.1235817824711</v>
      </c>
      <c r="P16" s="19">
        <f t="shared" ref="P16:AE16" si="2">SUM(P4:P15)</f>
        <v>26</v>
      </c>
      <c r="Q16" s="16">
        <f t="shared" si="2"/>
        <v>1</v>
      </c>
      <c r="R16" s="19">
        <f t="shared" si="2"/>
        <v>3</v>
      </c>
      <c r="S16" s="19">
        <f t="shared" si="2"/>
        <v>15</v>
      </c>
      <c r="T16" s="19">
        <f t="shared" si="2"/>
        <v>65</v>
      </c>
      <c r="U16" s="19">
        <f t="shared" si="2"/>
        <v>17</v>
      </c>
      <c r="V16" s="19">
        <f t="shared" si="2"/>
        <v>3</v>
      </c>
      <c r="W16" s="19">
        <f t="shared" si="2"/>
        <v>8</v>
      </c>
      <c r="X16" s="19">
        <f t="shared" si="2"/>
        <v>19</v>
      </c>
      <c r="Y16" s="19">
        <f t="shared" si="2"/>
        <v>62</v>
      </c>
      <c r="Z16" s="19">
        <f t="shared" si="2"/>
        <v>0</v>
      </c>
      <c r="AA16" s="19">
        <f t="shared" si="2"/>
        <v>0</v>
      </c>
      <c r="AB16" s="19">
        <f t="shared" si="2"/>
        <v>0</v>
      </c>
      <c r="AC16" s="19">
        <f t="shared" si="2"/>
        <v>0</v>
      </c>
      <c r="AD16" s="19">
        <f t="shared" si="2"/>
        <v>0</v>
      </c>
      <c r="AE16" s="19">
        <f t="shared" si="2"/>
        <v>0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8" t="s">
        <v>2</v>
      </c>
      <c r="C17" s="35"/>
      <c r="D17" s="36">
        <f>SUM(F16:H16)+((I16-F16-G16)/3)+(E16/3)+(Z16*25)+(AA16*25)+(AB16*10)+(AC16*25)+(AD16*20)+(AE16*15)</f>
        <v>383.33333333333331</v>
      </c>
      <c r="E17" s="1"/>
      <c r="F17" s="1"/>
      <c r="G17" s="1"/>
      <c r="H17" s="1"/>
      <c r="I17" s="1"/>
      <c r="J17" s="1"/>
      <c r="K17" s="1"/>
      <c r="L17" s="1"/>
      <c r="M17" s="1"/>
      <c r="N17" s="3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8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39"/>
      <c r="P18" s="1"/>
      <c r="Q18" s="4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3" t="s">
        <v>16</v>
      </c>
      <c r="C19" s="42"/>
      <c r="D19" s="42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4" t="s">
        <v>37</v>
      </c>
      <c r="O19" s="25"/>
      <c r="P19" s="43" t="s">
        <v>33</v>
      </c>
      <c r="Q19" s="13"/>
      <c r="R19" s="13"/>
      <c r="S19" s="13"/>
      <c r="T19" s="44"/>
      <c r="U19" s="44"/>
      <c r="V19" s="44"/>
      <c r="W19" s="44"/>
      <c r="X19" s="44"/>
      <c r="Y19" s="13"/>
      <c r="Z19" s="13"/>
      <c r="AA19" s="13"/>
      <c r="AB19" s="13"/>
      <c r="AC19" s="13"/>
      <c r="AD19" s="13"/>
      <c r="AE19" s="13"/>
      <c r="AF19" s="45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3" t="s">
        <v>17</v>
      </c>
      <c r="C20" s="13"/>
      <c r="D20" s="46"/>
      <c r="E20" s="27">
        <f>PRODUCT(E16)</f>
        <v>197</v>
      </c>
      <c r="F20" s="27">
        <f>PRODUCT(F16)</f>
        <v>2</v>
      </c>
      <c r="G20" s="27">
        <f>PRODUCT(G16)</f>
        <v>44</v>
      </c>
      <c r="H20" s="27">
        <f>PRODUCT(H16)</f>
        <v>98</v>
      </c>
      <c r="I20" s="27">
        <f>PRODUCT(I16)</f>
        <v>567</v>
      </c>
      <c r="J20" s="1"/>
      <c r="K20" s="47">
        <f>PRODUCT((F20+G20)/E20)</f>
        <v>0.233502538071066</v>
      </c>
      <c r="L20" s="47">
        <f>PRODUCT(H20/E20)</f>
        <v>0.49746192893401014</v>
      </c>
      <c r="M20" s="47">
        <f>PRODUCT(I20/E20)</f>
        <v>2.8781725888324874</v>
      </c>
      <c r="N20" s="48">
        <f>PRODUCT(N16)</f>
        <v>0.47442792414349816</v>
      </c>
      <c r="O20" s="25">
        <f>PRODUCT(O16)</f>
        <v>1195.1235817824711</v>
      </c>
      <c r="P20" s="49" t="s">
        <v>38</v>
      </c>
      <c r="Q20" s="50"/>
      <c r="R20" s="50"/>
      <c r="S20" s="51" t="s">
        <v>60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 t="s">
        <v>39</v>
      </c>
      <c r="AE20" s="51"/>
      <c r="AF20" s="53" t="s">
        <v>63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4" t="s">
        <v>18</v>
      </c>
      <c r="C21" s="55"/>
      <c r="D21" s="56"/>
      <c r="E21" s="27">
        <f>SUM(P16)</f>
        <v>26</v>
      </c>
      <c r="F21" s="27">
        <f>SUM(Q16)</f>
        <v>1</v>
      </c>
      <c r="G21" s="27">
        <f>SUM(R16)</f>
        <v>3</v>
      </c>
      <c r="H21" s="27">
        <f>SUM(S16)</f>
        <v>15</v>
      </c>
      <c r="I21" s="27">
        <f>SUM(T16)</f>
        <v>65</v>
      </c>
      <c r="J21" s="1"/>
      <c r="K21" s="47">
        <f>PRODUCT((F21+G21)/E21)</f>
        <v>0.15384615384615385</v>
      </c>
      <c r="L21" s="47">
        <f>PRODUCT(H21/E21)</f>
        <v>0.57692307692307687</v>
      </c>
      <c r="M21" s="47">
        <f>PRODUCT(I21/E21)</f>
        <v>2.5</v>
      </c>
      <c r="N21" s="29">
        <f>PRODUCT(I21/O21)</f>
        <v>0.46099290780141844</v>
      </c>
      <c r="O21" s="25">
        <v>141</v>
      </c>
      <c r="P21" s="57" t="s">
        <v>40</v>
      </c>
      <c r="Q21" s="58"/>
      <c r="R21" s="58"/>
      <c r="S21" s="59" t="s">
        <v>49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 t="s">
        <v>61</v>
      </c>
      <c r="AE21" s="59"/>
      <c r="AF21" s="61" t="s">
        <v>50</v>
      </c>
      <c r="AG21" s="24"/>
      <c r="AH21" s="9"/>
      <c r="AI21" s="9"/>
      <c r="AJ21" s="9"/>
      <c r="AK21" s="9"/>
      <c r="AL21" s="9"/>
    </row>
    <row r="22" spans="1:38" s="10" customFormat="1" ht="15" customHeight="1" x14ac:dyDescent="0.2">
      <c r="A22" s="1"/>
      <c r="B22" s="62" t="s">
        <v>19</v>
      </c>
      <c r="C22" s="63"/>
      <c r="D22" s="64"/>
      <c r="E22" s="30">
        <f>PRODUCT(U16)</f>
        <v>17</v>
      </c>
      <c r="F22" s="30">
        <f>PRODUCT(V16)</f>
        <v>3</v>
      </c>
      <c r="G22" s="30">
        <f>PRODUCT(W16)</f>
        <v>8</v>
      </c>
      <c r="H22" s="30">
        <f>PRODUCT(X16)</f>
        <v>19</v>
      </c>
      <c r="I22" s="30">
        <f>PRODUCT(Y16)</f>
        <v>62</v>
      </c>
      <c r="J22" s="1"/>
      <c r="K22" s="65">
        <f>PRODUCT((F22+G22)/E22)</f>
        <v>0.6470588235294118</v>
      </c>
      <c r="L22" s="65">
        <f>PRODUCT(H22/E22)</f>
        <v>1.1176470588235294</v>
      </c>
      <c r="M22" s="65">
        <f>PRODUCT(I22/E22)</f>
        <v>3.6470588235294117</v>
      </c>
      <c r="N22" s="66">
        <v>0.6</v>
      </c>
      <c r="O22" s="25">
        <f>PRODUCT(I22/N22)</f>
        <v>103.33333333333334</v>
      </c>
      <c r="P22" s="57" t="s">
        <v>41</v>
      </c>
      <c r="Q22" s="58"/>
      <c r="R22" s="58"/>
      <c r="S22" s="59" t="s">
        <v>51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 t="s">
        <v>62</v>
      </c>
      <c r="AE22" s="59"/>
      <c r="AF22" s="61" t="s">
        <v>52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67" t="s">
        <v>20</v>
      </c>
      <c r="C23" s="68"/>
      <c r="D23" s="69"/>
      <c r="E23" s="19">
        <f>SUM(E20:E22)</f>
        <v>240</v>
      </c>
      <c r="F23" s="19">
        <f>SUM(F20:F22)</f>
        <v>6</v>
      </c>
      <c r="G23" s="19">
        <f>SUM(G20:G22)</f>
        <v>55</v>
      </c>
      <c r="H23" s="19">
        <f>SUM(H20:H22)</f>
        <v>132</v>
      </c>
      <c r="I23" s="19">
        <f>SUM(I20:I22)</f>
        <v>694</v>
      </c>
      <c r="J23" s="1"/>
      <c r="K23" s="70">
        <f>PRODUCT((F23+G23)/E23)</f>
        <v>0.25416666666666665</v>
      </c>
      <c r="L23" s="70">
        <f>PRODUCT(H23/E23)</f>
        <v>0.55000000000000004</v>
      </c>
      <c r="M23" s="70">
        <f>PRODUCT(I23/E23)</f>
        <v>2.8916666666666666</v>
      </c>
      <c r="N23" s="34">
        <f>PRODUCT(I23/O23)</f>
        <v>0.48212627464724617</v>
      </c>
      <c r="O23" s="25">
        <f>SUM(O20:O22)</f>
        <v>1439.4569151158043</v>
      </c>
      <c r="P23" s="71" t="s">
        <v>42</v>
      </c>
      <c r="Q23" s="72"/>
      <c r="R23" s="72"/>
      <c r="S23" s="73" t="s">
        <v>49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4" t="s">
        <v>61</v>
      </c>
      <c r="AE23" s="73"/>
      <c r="AF23" s="75" t="s">
        <v>50</v>
      </c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38"/>
      <c r="C24" s="38"/>
      <c r="D24" s="38"/>
      <c r="E24" s="38"/>
      <c r="F24" s="38"/>
      <c r="G24" s="38"/>
      <c r="H24" s="38"/>
      <c r="I24" s="38"/>
      <c r="J24" s="1"/>
      <c r="K24" s="38"/>
      <c r="L24" s="38"/>
      <c r="M24" s="38"/>
      <c r="N24" s="37"/>
      <c r="O24" s="25"/>
      <c r="P24" s="1"/>
      <c r="Q24" s="40"/>
      <c r="R24" s="1"/>
      <c r="S24" s="1"/>
      <c r="T24" s="25"/>
      <c r="U24" s="25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 t="s">
        <v>56</v>
      </c>
      <c r="C25" s="1"/>
      <c r="D25" s="1" t="s">
        <v>57</v>
      </c>
      <c r="E25" s="1"/>
      <c r="F25" s="1"/>
      <c r="G25" s="1"/>
      <c r="H25" s="1"/>
      <c r="I25" s="1"/>
      <c r="J25" s="1"/>
      <c r="K25" s="1"/>
      <c r="L25" s="1"/>
      <c r="M25" s="1"/>
      <c r="N25" s="40"/>
      <c r="O25" s="25"/>
      <c r="P25" s="1"/>
      <c r="Q25" s="40"/>
      <c r="R25" s="1"/>
      <c r="S25" s="1"/>
      <c r="T25" s="25"/>
      <c r="U25" s="25"/>
      <c r="V25" s="76"/>
      <c r="W25" s="1"/>
      <c r="X25" s="1"/>
      <c r="Y25" s="1"/>
      <c r="Z25" s="1"/>
      <c r="AA25" s="1"/>
      <c r="AB25" s="1"/>
      <c r="AC25" s="1"/>
      <c r="AD25" s="1"/>
      <c r="AE25" s="1"/>
      <c r="AF25" s="4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65</v>
      </c>
      <c r="E26" s="1"/>
      <c r="F26" s="1"/>
      <c r="G26" s="1"/>
      <c r="H26" s="1"/>
      <c r="I26" s="1"/>
      <c r="J26" s="1"/>
      <c r="K26" s="1"/>
      <c r="L26" s="1"/>
      <c r="M26" s="1"/>
      <c r="N26" s="40"/>
      <c r="O26" s="25"/>
      <c r="P26" s="1"/>
      <c r="Q26" s="40"/>
      <c r="R26" s="1"/>
      <c r="S26" s="1"/>
      <c r="T26" s="25"/>
      <c r="U26" s="25"/>
      <c r="V26" s="76"/>
      <c r="W26" s="1"/>
      <c r="X26" s="1"/>
      <c r="Y26" s="1"/>
      <c r="Z26" s="1"/>
      <c r="AA26" s="1"/>
      <c r="AB26" s="1"/>
      <c r="AC26" s="1"/>
      <c r="AD26" s="1"/>
      <c r="AE26" s="1"/>
      <c r="AF26" s="41"/>
      <c r="AG26" s="24"/>
      <c r="AH26" s="9"/>
      <c r="AI26" s="9"/>
      <c r="AJ26" s="9"/>
      <c r="AK26" s="9"/>
      <c r="AL26" s="9"/>
    </row>
    <row r="27" spans="1:38" s="7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0"/>
      <c r="O27" s="25"/>
      <c r="P27" s="1"/>
      <c r="Q27" s="40"/>
      <c r="R27" s="1"/>
      <c r="S27" s="1"/>
      <c r="T27" s="25"/>
      <c r="U27" s="25"/>
      <c r="V27" s="76"/>
      <c r="W27" s="1"/>
      <c r="X27" s="1"/>
      <c r="Y27" s="1"/>
      <c r="Z27" s="1"/>
      <c r="AA27" s="1"/>
      <c r="AB27" s="1"/>
      <c r="AC27" s="1"/>
      <c r="AD27" s="1"/>
      <c r="AE27" s="1"/>
      <c r="AF27" s="41"/>
      <c r="AG27" s="9"/>
      <c r="AH27" s="9"/>
      <c r="AI27" s="9"/>
      <c r="AJ27" s="9"/>
      <c r="AK27" s="9"/>
      <c r="AL27" s="9"/>
    </row>
    <row r="28" spans="1:38" s="7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0"/>
      <c r="O28" s="25"/>
      <c r="P28" s="1"/>
      <c r="Q28" s="40"/>
      <c r="R28" s="1"/>
      <c r="S28" s="1"/>
      <c r="T28" s="25"/>
      <c r="U28" s="25"/>
      <c r="V28" s="76"/>
      <c r="W28" s="1"/>
      <c r="X28" s="1"/>
      <c r="Y28" s="1"/>
      <c r="Z28" s="1"/>
      <c r="AA28" s="1"/>
      <c r="AB28" s="1"/>
      <c r="AC28" s="1"/>
      <c r="AD28" s="1"/>
      <c r="AE28" s="1"/>
      <c r="AF28" s="41"/>
      <c r="AG28" s="24"/>
      <c r="AH28" s="9"/>
      <c r="AI28" s="9"/>
      <c r="AJ28" s="9"/>
      <c r="AK28" s="9"/>
      <c r="AL28" s="9"/>
    </row>
    <row r="29" spans="1:38" s="7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0"/>
      <c r="O29" s="25"/>
      <c r="P29" s="1"/>
      <c r="Q29" s="40"/>
      <c r="R29" s="1"/>
      <c r="S29" s="1"/>
      <c r="T29" s="25"/>
      <c r="U29" s="25"/>
      <c r="V29" s="76"/>
      <c r="W29" s="1"/>
      <c r="X29" s="1"/>
      <c r="Y29" s="1"/>
      <c r="Z29" s="1"/>
      <c r="AA29" s="1"/>
      <c r="AB29" s="1"/>
      <c r="AC29" s="1"/>
      <c r="AD29" s="1"/>
      <c r="AE29" s="1"/>
      <c r="AF29" s="41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8"/>
      <c r="N30" s="40"/>
      <c r="O30" s="25"/>
      <c r="P30" s="1"/>
      <c r="Q30" s="40"/>
      <c r="R30" s="1"/>
      <c r="S30" s="1"/>
      <c r="T30" s="25"/>
      <c r="U30" s="25"/>
      <c r="V30" s="25"/>
      <c r="W30" s="1"/>
      <c r="X30" s="1"/>
      <c r="Y30" s="1"/>
      <c r="Z30" s="1"/>
      <c r="AA30" s="1"/>
      <c r="AB30" s="1"/>
      <c r="AC30" s="1"/>
      <c r="AD30" s="1"/>
      <c r="AE30" s="1"/>
      <c r="AF30" s="41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0"/>
      <c r="R31" s="1"/>
      <c r="S31" s="1"/>
      <c r="T31" s="25"/>
      <c r="U31" s="25"/>
      <c r="V31" s="76"/>
      <c r="W31" s="1"/>
      <c r="X31" s="1"/>
      <c r="Y31" s="1"/>
      <c r="Z31" s="1"/>
      <c r="AA31" s="1"/>
      <c r="AB31" s="1"/>
      <c r="AC31" s="1"/>
      <c r="AD31" s="1"/>
      <c r="AE31" s="1"/>
      <c r="AF31" s="41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0"/>
      <c r="R32" s="1"/>
      <c r="S32" s="1"/>
      <c r="T32" s="25"/>
      <c r="U32" s="25"/>
      <c r="V32" s="76"/>
      <c r="W32" s="76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0"/>
      <c r="R33" s="1"/>
      <c r="S33" s="1"/>
      <c r="T33" s="25"/>
      <c r="U33" s="25"/>
      <c r="V33" s="76"/>
      <c r="W33" s="76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0"/>
      <c r="R34" s="1"/>
      <c r="S34" s="1"/>
      <c r="T34" s="25"/>
      <c r="U34" s="25"/>
      <c r="V34" s="76"/>
      <c r="W34" s="76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40"/>
      <c r="R35" s="1"/>
      <c r="S35" s="1"/>
      <c r="T35" s="25"/>
      <c r="U35" s="25"/>
      <c r="V35" s="76"/>
      <c r="W35" s="1"/>
      <c r="X35" s="1"/>
      <c r="Y35" s="1"/>
      <c r="Z35" s="1"/>
      <c r="AA35" s="1"/>
      <c r="AB35" s="1"/>
      <c r="AC35" s="1"/>
      <c r="AD35" s="1"/>
      <c r="AE35" s="1"/>
      <c r="AF35" s="41"/>
      <c r="AG35" s="9"/>
      <c r="AH35" s="77"/>
      <c r="AI35" s="77"/>
      <c r="AJ35" s="77"/>
      <c r="AK35" s="77"/>
      <c r="AL35" s="77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8"/>
      <c r="N36" s="37"/>
      <c r="O36" s="25"/>
      <c r="P36" s="1"/>
      <c r="Q36" s="40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1"/>
      <c r="AC36" s="1"/>
      <c r="AD36" s="1"/>
      <c r="AE36" s="1"/>
      <c r="AF36" s="41"/>
      <c r="AG36" s="9"/>
      <c r="AH36" s="77"/>
      <c r="AI36" s="77"/>
      <c r="AJ36" s="77"/>
      <c r="AK36" s="77"/>
      <c r="AL36" s="77"/>
    </row>
    <row r="37" spans="1:38" ht="15" customHeight="1" x14ac:dyDescent="0.25">
      <c r="A37" s="7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40"/>
      <c r="R37" s="1"/>
      <c r="S37" s="1"/>
      <c r="T37" s="25"/>
      <c r="U37" s="25"/>
      <c r="V37" s="76"/>
      <c r="W37" s="1"/>
      <c r="X37" s="1"/>
      <c r="Y37" s="1"/>
      <c r="Z37" s="1"/>
      <c r="AA37" s="1"/>
      <c r="AB37" s="1"/>
      <c r="AC37" s="1"/>
      <c r="AD37" s="1"/>
      <c r="AE37" s="1"/>
      <c r="AF37" s="41"/>
      <c r="AG37" s="9"/>
    </row>
    <row r="38" spans="1:38" ht="15" customHeight="1" x14ac:dyDescent="0.25">
      <c r="A38" s="7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40"/>
      <c r="R38" s="1"/>
      <c r="S38" s="1"/>
      <c r="T38" s="25"/>
      <c r="U38" s="25"/>
      <c r="V38" s="76"/>
      <c r="W38" s="76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7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1"/>
      <c r="Q39" s="40"/>
      <c r="R39" s="1"/>
      <c r="S39" s="1"/>
      <c r="T39" s="25"/>
      <c r="U39" s="25"/>
      <c r="V39" s="76"/>
      <c r="W39" s="76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7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0"/>
      <c r="R40" s="1"/>
      <c r="S40" s="1"/>
      <c r="T40" s="25"/>
      <c r="U40" s="25"/>
      <c r="V40" s="76"/>
      <c r="W40" s="76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7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0"/>
      <c r="R41" s="1"/>
      <c r="S41" s="1"/>
      <c r="T41" s="25"/>
      <c r="U41" s="25"/>
      <c r="V41" s="76"/>
      <c r="W41" s="76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0"/>
      <c r="O42" s="25"/>
      <c r="P42" s="1"/>
      <c r="Q42" s="40"/>
      <c r="R42" s="1"/>
      <c r="S42" s="1"/>
      <c r="T42" s="25"/>
      <c r="U42" s="25"/>
      <c r="V42" s="76"/>
      <c r="W42" s="1"/>
      <c r="X42" s="1"/>
      <c r="Y42" s="1"/>
      <c r="Z42" s="1"/>
      <c r="AA42" s="1"/>
      <c r="AB42" s="1"/>
      <c r="AC42" s="1"/>
      <c r="AD42" s="1"/>
      <c r="AE42" s="1"/>
      <c r="AF42" s="41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0"/>
      <c r="O43" s="25"/>
      <c r="P43" s="1"/>
      <c r="Q43" s="40"/>
      <c r="R43" s="1"/>
      <c r="S43" s="1"/>
      <c r="T43" s="25"/>
      <c r="U43" s="25"/>
      <c r="V43" s="76"/>
      <c r="W43" s="1"/>
      <c r="X43" s="1"/>
      <c r="Y43" s="1"/>
      <c r="Z43" s="1"/>
      <c r="AA43" s="1"/>
      <c r="AB43" s="1"/>
      <c r="AC43" s="1"/>
      <c r="AD43" s="1"/>
      <c r="AE43" s="1"/>
      <c r="AF43" s="41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0"/>
      <c r="O44" s="25"/>
      <c r="P44" s="1"/>
      <c r="Q44" s="40"/>
      <c r="R44" s="1"/>
      <c r="S44" s="1"/>
      <c r="T44" s="25"/>
      <c r="U44" s="25"/>
      <c r="V44" s="76"/>
      <c r="W44" s="1"/>
      <c r="X44" s="1"/>
      <c r="Y44" s="1"/>
      <c r="Z44" s="1"/>
      <c r="AA44" s="1"/>
      <c r="AB44" s="1"/>
      <c r="AC44" s="1"/>
      <c r="AD44" s="1"/>
      <c r="AE44" s="1"/>
      <c r="AF44" s="41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25"/>
      <c r="P45" s="1"/>
      <c r="Q45" s="40"/>
      <c r="R45" s="1"/>
      <c r="S45" s="1"/>
      <c r="T45" s="25"/>
      <c r="U45" s="25"/>
      <c r="V45" s="76"/>
      <c r="W45" s="1"/>
      <c r="X45" s="1"/>
      <c r="Y45" s="1"/>
      <c r="Z45" s="1"/>
      <c r="AA45" s="1"/>
      <c r="AB45" s="1"/>
      <c r="AC45" s="1"/>
      <c r="AD45" s="1"/>
      <c r="AE45" s="1"/>
      <c r="AF45" s="41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25"/>
      <c r="P46" s="1"/>
      <c r="Q46" s="40"/>
      <c r="R46" s="1"/>
      <c r="S46" s="1"/>
      <c r="T46" s="25"/>
      <c r="U46" s="25"/>
      <c r="V46" s="76"/>
      <c r="W46" s="1"/>
      <c r="X46" s="1"/>
      <c r="Y46" s="1"/>
      <c r="Z46" s="1"/>
      <c r="AA46" s="1"/>
      <c r="AB46" s="1"/>
      <c r="AC46" s="1"/>
      <c r="AD46" s="1"/>
      <c r="AE46" s="1"/>
      <c r="AF46" s="41"/>
    </row>
  </sheetData>
  <sortState ref="B14:AF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2019-01-27T19:25:02Z</dcterms:modified>
</cp:coreProperties>
</file>