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13" i="1"/>
  <c r="O16" i="1" s="1"/>
  <c r="AE9" i="1"/>
  <c r="AD9" i="1"/>
  <c r="AC9" i="1"/>
  <c r="AB9" i="1"/>
  <c r="AA9" i="1"/>
  <c r="Z9" i="1"/>
  <c r="Y9" i="1"/>
  <c r="I15" i="1" s="1"/>
  <c r="X9" i="1"/>
  <c r="H15" i="1" s="1"/>
  <c r="W9" i="1"/>
  <c r="G15" i="1" s="1"/>
  <c r="V9" i="1"/>
  <c r="F15" i="1" s="1"/>
  <c r="U9" i="1"/>
  <c r="E15" i="1" s="1"/>
  <c r="T9" i="1"/>
  <c r="S9" i="1"/>
  <c r="R9" i="1"/>
  <c r="Q9" i="1"/>
  <c r="P9" i="1"/>
  <c r="M9" i="1"/>
  <c r="L9" i="1"/>
  <c r="K9" i="1"/>
  <c r="J9" i="1"/>
  <c r="I9" i="1"/>
  <c r="N9" i="1"/>
  <c r="N13" i="1" s="1"/>
  <c r="H9" i="1"/>
  <c r="H13" i="1" s="1"/>
  <c r="G9" i="1"/>
  <c r="G13" i="1" s="1"/>
  <c r="F9" i="1"/>
  <c r="F13" i="1" s="1"/>
  <c r="E9" i="1"/>
  <c r="E13" i="1" s="1"/>
  <c r="I13" i="1"/>
  <c r="M13" i="1" s="1"/>
  <c r="D10" i="1"/>
  <c r="F16" i="1" l="1"/>
  <c r="K13" i="1"/>
  <c r="L13" i="1"/>
  <c r="H16" i="1"/>
  <c r="M15" i="1"/>
  <c r="N15" i="1"/>
  <c r="E16" i="1"/>
  <c r="G16" i="1"/>
  <c r="K15" i="1"/>
  <c r="L15" i="1"/>
  <c r="I16" i="1"/>
  <c r="N16" i="1" l="1"/>
  <c r="M16" i="1"/>
  <c r="K16" i="1"/>
  <c r="L16" i="1"/>
</calcChain>
</file>

<file path=xl/sharedStrings.xml><?xml version="1.0" encoding="utf-8"?>
<sst xmlns="http://schemas.openxmlformats.org/spreadsheetml/2006/main" count="83" uniqueCount="62">
  <si>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</si>
  <si>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</si>
  <si>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</si>
  <si>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</si>
  <si>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</si>
  <si>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</si>
  <si>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</si>
  <si>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</si>
  <si>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</si>
  <si>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</si>
  <si>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</si>
  <si>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</si>
  <si>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</si>
  <si>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</si>
  <si>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</si>
  <si>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</si>
  <si>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</si>
  <si>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</si>
  <si>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</si>
  <si>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</si>
  <si>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</si>
  <si>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</si>
  <si>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</si>
  <si>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</si>
  <si>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</si>
  <si>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</si>
  <si>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</si>
  <si>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</si>
  <si>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</si>
  <si>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</si>
  <si>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</si>
  <si>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</si>
  <si>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</si>
  <si>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</si>
  <si>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</si>
  <si>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</si>
  <si>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</si>
  <si>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</si>
  <si>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</si>
  <si>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</si>
  <si>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</si>
  <si>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ViVe</t>
  </si>
  <si>
    <t>11.</t>
  </si>
  <si>
    <t>17.2.1982</t>
  </si>
  <si>
    <t>karsintasarja</t>
  </si>
  <si>
    <t>IK</t>
  </si>
  <si>
    <t>ykköspesis</t>
  </si>
  <si>
    <t>PeTo-Jussit 2</t>
  </si>
  <si>
    <t>YPJ</t>
  </si>
  <si>
    <t>Marja Matilainen</t>
  </si>
  <si>
    <t>ViVe = Vimpelin Veto  (1934)</t>
  </si>
  <si>
    <t>YPJ = Ylihärmän Pesis-Junkkarit  (1996)</t>
  </si>
  <si>
    <t>16.05. 2002  TyTe - ViVe  1-0  (8-1, 1-1)</t>
  </si>
  <si>
    <t xml:space="preserve">  20 v   2 kk 29 pv</t>
  </si>
  <si>
    <t>3.  ottelu</t>
  </si>
  <si>
    <t>6.  ottelu</t>
  </si>
  <si>
    <t>02.06. 2002  ViVe - Pesä Ysit  1-2  (2-5, 4-3, 0-0, 0-1)</t>
  </si>
  <si>
    <t>16.06. 2002  ViVe - Lippo  2-1  (1-3, 3-1, 2-1)</t>
  </si>
  <si>
    <t xml:space="preserve">  20 v   3 kk 16 pv</t>
  </si>
  <si>
    <t xml:space="preserve">  20 v   3 kk 30 pv</t>
  </si>
  <si>
    <t>IK = Ilmajoen Kisailijat  (1921)</t>
  </si>
  <si>
    <t>PeTo-Jussit = PeTo-Jussit, Seinäjoki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</si>
</sst>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4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29.1406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49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2002</v>
      </c>
      <c r="C4" s="27" t="s">
        <v>42</v>
      </c>
      <c r="D4" s="28" t="s">
        <v>41</v>
      </c>
      <c r="E4" s="27">
        <v>20</v>
      </c>
      <c r="F4" s="27">
        <v>0</v>
      </c>
      <c r="G4" s="27">
        <v>4</v>
      </c>
      <c r="H4" s="27">
        <v>2</v>
      </c>
      <c r="I4" s="27">
        <v>37</v>
      </c>
      <c r="J4" s="27">
        <v>11</v>
      </c>
      <c r="K4" s="27">
        <v>10</v>
      </c>
      <c r="L4" s="27">
        <v>12</v>
      </c>
      <c r="M4" s="27">
        <v>4</v>
      </c>
      <c r="N4" s="29">
        <v>0.35599999999999998</v>
      </c>
      <c r="O4" s="25">
        <v>104</v>
      </c>
      <c r="P4" s="27"/>
      <c r="Q4" s="27"/>
      <c r="R4" s="27"/>
      <c r="S4" s="27"/>
      <c r="T4" s="27"/>
      <c r="U4" s="30">
        <v>7</v>
      </c>
      <c r="V4" s="30">
        <v>0</v>
      </c>
      <c r="W4" s="30">
        <v>3</v>
      </c>
      <c r="X4" s="30">
        <v>1</v>
      </c>
      <c r="Y4" s="30">
        <v>11</v>
      </c>
      <c r="Z4" s="27"/>
      <c r="AA4" s="27"/>
      <c r="AB4" s="27"/>
      <c r="AC4" s="27"/>
      <c r="AD4" s="27"/>
      <c r="AE4" s="27"/>
      <c r="AF4" s="92" t="s">
        <v>44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2003</v>
      </c>
      <c r="C5" s="83"/>
      <c r="D5" s="84" t="s">
        <v>45</v>
      </c>
      <c r="E5" s="83"/>
      <c r="F5" s="86" t="s">
        <v>46</v>
      </c>
      <c r="G5" s="88"/>
      <c r="H5" s="87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2004</v>
      </c>
      <c r="C6" s="83"/>
      <c r="D6" s="84" t="s">
        <v>47</v>
      </c>
      <c r="E6" s="83"/>
      <c r="F6" s="86" t="s">
        <v>46</v>
      </c>
      <c r="G6" s="88"/>
      <c r="H6" s="87"/>
      <c r="I6" s="83"/>
      <c r="J6" s="83"/>
      <c r="K6" s="83"/>
      <c r="L6" s="83"/>
      <c r="M6" s="83"/>
      <c r="N6" s="85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9">
        <v>2005</v>
      </c>
      <c r="C7" s="89"/>
      <c r="D7" s="90"/>
      <c r="E7" s="89"/>
      <c r="F7" s="89"/>
      <c r="G7" s="89"/>
      <c r="H7" s="89"/>
      <c r="I7" s="89"/>
      <c r="J7" s="89"/>
      <c r="K7" s="89"/>
      <c r="L7" s="89"/>
      <c r="M7" s="89"/>
      <c r="N7" s="91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2006</v>
      </c>
      <c r="C8" s="27" t="s">
        <v>42</v>
      </c>
      <c r="D8" s="28" t="s">
        <v>48</v>
      </c>
      <c r="E8" s="27">
        <v>17</v>
      </c>
      <c r="F8" s="27">
        <v>0</v>
      </c>
      <c r="G8" s="27">
        <v>3</v>
      </c>
      <c r="H8" s="27">
        <v>6</v>
      </c>
      <c r="I8" s="27">
        <v>36</v>
      </c>
      <c r="J8" s="27">
        <v>15</v>
      </c>
      <c r="K8" s="27">
        <v>12</v>
      </c>
      <c r="L8" s="27">
        <v>6</v>
      </c>
      <c r="M8" s="27">
        <v>3</v>
      </c>
      <c r="N8" s="29">
        <v>0.375</v>
      </c>
      <c r="O8" s="25">
        <v>96</v>
      </c>
      <c r="P8" s="27"/>
      <c r="Q8" s="27"/>
      <c r="R8" s="27"/>
      <c r="S8" s="27"/>
      <c r="T8" s="27"/>
      <c r="U8" s="30">
        <v>2</v>
      </c>
      <c r="V8" s="30">
        <v>0</v>
      </c>
      <c r="W8" s="30">
        <v>2</v>
      </c>
      <c r="X8" s="30">
        <v>0</v>
      </c>
      <c r="Y8" s="30">
        <v>9</v>
      </c>
      <c r="Z8" s="27"/>
      <c r="AA8" s="27"/>
      <c r="AB8" s="27"/>
      <c r="AC8" s="27"/>
      <c r="AD8" s="27"/>
      <c r="AE8" s="27"/>
      <c r="AF8" s="92" t="s">
        <v>44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37</v>
      </c>
      <c r="F9" s="19">
        <f t="shared" si="0"/>
        <v>0</v>
      </c>
      <c r="G9" s="19">
        <f t="shared" si="0"/>
        <v>7</v>
      </c>
      <c r="H9" s="19">
        <f t="shared" si="0"/>
        <v>8</v>
      </c>
      <c r="I9" s="19">
        <f t="shared" si="0"/>
        <v>73</v>
      </c>
      <c r="J9" s="19">
        <f t="shared" si="0"/>
        <v>26</v>
      </c>
      <c r="K9" s="19">
        <f t="shared" si="0"/>
        <v>22</v>
      </c>
      <c r="L9" s="19">
        <f t="shared" si="0"/>
        <v>18</v>
      </c>
      <c r="M9" s="19">
        <f t="shared" si="0"/>
        <v>7</v>
      </c>
      <c r="N9" s="31">
        <f>PRODUCT(I9/O9)</f>
        <v>0.36499999999999999</v>
      </c>
      <c r="O9" s="32">
        <f t="shared" ref="O9:AE9" si="1">SUM(O4:O8)</f>
        <v>200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9</v>
      </c>
      <c r="V9" s="19">
        <f t="shared" si="1"/>
        <v>0</v>
      </c>
      <c r="W9" s="19">
        <f t="shared" si="1"/>
        <v>5</v>
      </c>
      <c r="X9" s="19">
        <f t="shared" si="1"/>
        <v>1</v>
      </c>
      <c r="Y9" s="19">
        <f t="shared" si="1"/>
        <v>20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3"/>
      <c r="D10" s="34">
        <f>SUM(F9:H9)+((I9-F9-G9)/3)+(E9/3)+(Z9*25)+(AA9*25)+(AB9*10)+(AC9*25)+(AD9*20)+(AE9*15)</f>
        <v>49.333333333333336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38</v>
      </c>
      <c r="O12" s="25"/>
      <c r="P12" s="41" t="s">
        <v>33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2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4"/>
      <c r="E13" s="27">
        <f>PRODUCT(E9)</f>
        <v>37</v>
      </c>
      <c r="F13" s="27">
        <f>PRODUCT(F9)</f>
        <v>0</v>
      </c>
      <c r="G13" s="27">
        <f>PRODUCT(G9)</f>
        <v>7</v>
      </c>
      <c r="H13" s="27">
        <f>PRODUCT(H9)</f>
        <v>8</v>
      </c>
      <c r="I13" s="27">
        <f>PRODUCT(I9)</f>
        <v>73</v>
      </c>
      <c r="J13" s="1"/>
      <c r="K13" s="45">
        <f>PRODUCT((F13+G13)/E13)</f>
        <v>0.1891891891891892</v>
      </c>
      <c r="L13" s="45">
        <f>PRODUCT(H13/E13)</f>
        <v>0.21621621621621623</v>
      </c>
      <c r="M13" s="45">
        <f>PRODUCT(I13/E13)</f>
        <v>1.972972972972973</v>
      </c>
      <c r="N13" s="29">
        <f>PRODUCT(N9)</f>
        <v>0.36499999999999999</v>
      </c>
      <c r="O13" s="25">
        <f>PRODUCT(O9)</f>
        <v>200</v>
      </c>
      <c r="P13" s="46" t="s">
        <v>34</v>
      </c>
      <c r="Q13" s="47"/>
      <c r="R13" s="47"/>
      <c r="S13" s="48" t="s">
        <v>52</v>
      </c>
      <c r="T13" s="48"/>
      <c r="U13" s="48"/>
      <c r="V13" s="48"/>
      <c r="W13" s="48"/>
      <c r="X13" s="48"/>
      <c r="Y13" s="48"/>
      <c r="Z13" s="48"/>
      <c r="AA13" s="48"/>
      <c r="AB13" s="49"/>
      <c r="AC13" s="48"/>
      <c r="AD13" s="50" t="s">
        <v>39</v>
      </c>
      <c r="AE13" s="50"/>
      <c r="AF13" s="51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27"/>
      <c r="F14" s="27"/>
      <c r="G14" s="27"/>
      <c r="H14" s="27"/>
      <c r="I14" s="27"/>
      <c r="J14" s="1"/>
      <c r="K14" s="45"/>
      <c r="L14" s="45"/>
      <c r="M14" s="45"/>
      <c r="N14" s="29"/>
      <c r="O14" s="55"/>
      <c r="P14" s="56" t="s">
        <v>35</v>
      </c>
      <c r="Q14" s="57"/>
      <c r="R14" s="57"/>
      <c r="S14" s="58" t="s">
        <v>56</v>
      </c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60" t="s">
        <v>54</v>
      </c>
      <c r="AE14" s="60"/>
      <c r="AF14" s="61" t="s">
        <v>58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19</v>
      </c>
      <c r="C15" s="63"/>
      <c r="D15" s="64"/>
      <c r="E15" s="30">
        <f>PRODUCT(U9)</f>
        <v>9</v>
      </c>
      <c r="F15" s="30">
        <f>PRODUCT(V9)</f>
        <v>0</v>
      </c>
      <c r="G15" s="30">
        <f>PRODUCT(W9)</f>
        <v>5</v>
      </c>
      <c r="H15" s="30">
        <f>PRODUCT(X9)</f>
        <v>1</v>
      </c>
      <c r="I15" s="30">
        <f>PRODUCT(Y9)</f>
        <v>20</v>
      </c>
      <c r="J15" s="1"/>
      <c r="K15" s="65">
        <f>PRODUCT((F15+G15)/E15)</f>
        <v>0.55555555555555558</v>
      </c>
      <c r="L15" s="65">
        <f>PRODUCT(H15/E15)</f>
        <v>0.1111111111111111</v>
      </c>
      <c r="M15" s="65">
        <f>PRODUCT(I15/E15)</f>
        <v>2.2222222222222223</v>
      </c>
      <c r="N15" s="66">
        <f>PRODUCT(I15/O15)</f>
        <v>0.43478260869565216</v>
      </c>
      <c r="O15" s="25">
        <v>46</v>
      </c>
      <c r="P15" s="56" t="s">
        <v>36</v>
      </c>
      <c r="Q15" s="57"/>
      <c r="R15" s="57"/>
      <c r="S15" s="58" t="s">
        <v>57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55</v>
      </c>
      <c r="AE15" s="60"/>
      <c r="AF15" s="61" t="s">
        <v>59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7" t="s">
        <v>20</v>
      </c>
      <c r="C16" s="68"/>
      <c r="D16" s="69"/>
      <c r="E16" s="19">
        <f>SUM(E13:E15)</f>
        <v>46</v>
      </c>
      <c r="F16" s="19">
        <f>SUM(F13:F15)</f>
        <v>0</v>
      </c>
      <c r="G16" s="19">
        <f>SUM(G13:G15)</f>
        <v>12</v>
      </c>
      <c r="H16" s="19">
        <f>SUM(H13:H15)</f>
        <v>9</v>
      </c>
      <c r="I16" s="19">
        <f>SUM(I13:I15)</f>
        <v>93</v>
      </c>
      <c r="J16" s="1"/>
      <c r="K16" s="70">
        <f>PRODUCT((F16+G16)/E16)</f>
        <v>0.2608695652173913</v>
      </c>
      <c r="L16" s="70">
        <f>PRODUCT(H16/E16)</f>
        <v>0.19565217391304349</v>
      </c>
      <c r="M16" s="70">
        <f>PRODUCT(I16/E16)</f>
        <v>2.0217391304347827</v>
      </c>
      <c r="N16" s="31">
        <f>PRODUCT(I16/O16)</f>
        <v>0.37804878048780488</v>
      </c>
      <c r="O16" s="25">
        <f>SUM(O13:O15)</f>
        <v>246</v>
      </c>
      <c r="P16" s="71" t="s">
        <v>37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3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40</v>
      </c>
      <c r="C18" s="1"/>
      <c r="D18" s="1" t="s">
        <v>50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60</v>
      </c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61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51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8"/>
      <c r="N24" s="78"/>
      <c r="O24" s="25"/>
      <c r="P24" s="1"/>
      <c r="Q24" s="38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8"/>
      <c r="N30" s="35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8"/>
      <c r="N31" s="78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9"/>
      <c r="AH32" s="79"/>
      <c r="AI32" s="79"/>
      <c r="AJ32" s="79"/>
      <c r="AK32" s="79"/>
      <c r="AL32" s="7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79"/>
      <c r="AI33" s="79"/>
      <c r="AJ33" s="79"/>
      <c r="AK33" s="79"/>
      <c r="AL33" s="79"/>
    </row>
    <row r="34" spans="1:38" ht="15" customHeight="1" x14ac:dyDescent="0.25">
      <c r="A34" s="8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</row>
    <row r="35" spans="1:38" ht="15" customHeight="1" x14ac:dyDescent="0.25">
      <c r="A35" s="8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</row>
    <row r="36" spans="1:38" ht="15" customHeight="1" x14ac:dyDescent="0.25">
      <c r="A36" s="8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</row>
    <row r="37" spans="1:38" ht="15" customHeight="1" x14ac:dyDescent="0.25">
      <c r="A37" s="80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8"/>
      <c r="N37" s="35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</row>
    <row r="38" spans="1:38" ht="15" customHeight="1" x14ac:dyDescent="0.25">
      <c r="A38" s="8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2019-01-26T09:45:25Z</dcterms:modified>
</cp:coreProperties>
</file>