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O5" i="1"/>
  <c r="O16" i="1" s="1"/>
  <c r="O8" i="1"/>
  <c r="M6" i="1"/>
  <c r="M5" i="1"/>
  <c r="M16" i="1" s="1"/>
  <c r="AE16" i="1"/>
  <c r="AD16" i="1"/>
  <c r="AC16" i="1"/>
  <c r="AB16" i="1"/>
  <c r="AA16" i="1"/>
  <c r="Z16" i="1"/>
  <c r="Y16" i="1"/>
  <c r="I22" i="1"/>
  <c r="X16" i="1"/>
  <c r="H22" i="1"/>
  <c r="L22" i="1" s="1"/>
  <c r="W16" i="1"/>
  <c r="G22" i="1" s="1"/>
  <c r="V16" i="1"/>
  <c r="F22" i="1" s="1"/>
  <c r="U16" i="1"/>
  <c r="E22" i="1"/>
  <c r="T16" i="1"/>
  <c r="S16" i="1"/>
  <c r="R16" i="1"/>
  <c r="Q16" i="1"/>
  <c r="P16" i="1"/>
  <c r="L16" i="1"/>
  <c r="K16" i="1"/>
  <c r="J16" i="1"/>
  <c r="I16" i="1"/>
  <c r="I20" i="1"/>
  <c r="I23" i="1" s="1"/>
  <c r="H16" i="1"/>
  <c r="H20" i="1" s="1"/>
  <c r="G16" i="1"/>
  <c r="G20" i="1" s="1"/>
  <c r="G23" i="1" s="1"/>
  <c r="F16" i="1"/>
  <c r="F20" i="1" s="1"/>
  <c r="E16" i="1"/>
  <c r="E20" i="1" s="1"/>
  <c r="M22" i="1"/>
  <c r="D17" i="1"/>
  <c r="E23" i="1" l="1"/>
  <c r="M20" i="1"/>
  <c r="F23" i="1"/>
  <c r="K23" i="1" s="1"/>
  <c r="K20" i="1"/>
  <c r="H23" i="1"/>
  <c r="L23" i="1" s="1"/>
  <c r="L20" i="1"/>
  <c r="O20" i="1"/>
  <c r="O23" i="1" s="1"/>
  <c r="N16" i="1"/>
  <c r="N20" i="1" s="1"/>
  <c r="M23" i="1"/>
  <c r="N23" i="1"/>
  <c r="K22" i="1"/>
</calcChain>
</file>

<file path=xl/sharedStrings.xml><?xml version="1.0" encoding="utf-8"?>
<sst xmlns="http://schemas.openxmlformats.org/spreadsheetml/2006/main" count="128" uniqueCount="79">
  <si>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</si>
  <si>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</si>
  <si>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</si>
  <si>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</si>
  <si>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</si>
  <si>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</si>
  <si>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</si>
  <si>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</si>
  <si>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</si>
  <si>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</si>
  <si>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</si>
  <si>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</si>
  <si>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</si>
  <si>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</si>
  <si>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</si>
  <si>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</si>
  <si>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</si>
  <si>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</si>
  <si>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</si>
  <si>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</si>
  <si>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</si>
  <si>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</si>
  <si>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</si>
  <si>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</si>
  <si>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</si>
  <si>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</si>
  <si>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</si>
  <si>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</si>
  <si>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</si>
  <si>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</si>
  <si>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</si>
  <si>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</si>
  <si>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</si>
  <si>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</si>
  <si>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</si>
  <si>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11.</t>
  </si>
  <si>
    <t>ViPa</t>
  </si>
  <si>
    <t>karsintasarja</t>
  </si>
  <si>
    <t>12.</t>
  </si>
  <si>
    <t>ykköspesis</t>
  </si>
  <si>
    <t>10.</t>
  </si>
  <si>
    <t>Elina Lähteenmäki</t>
  </si>
  <si>
    <t>29.10.1985</t>
  </si>
  <si>
    <t>ViPa  2</t>
  </si>
  <si>
    <t>suomensarja</t>
  </si>
  <si>
    <t>ViPa = Vihdin Pallo  (1967)</t>
  </si>
  <si>
    <t>ENSIMMÄISET</t>
  </si>
  <si>
    <t>Ottelu</t>
  </si>
  <si>
    <t>1.  ottelu</t>
  </si>
  <si>
    <t>Lyöty juoksu</t>
  </si>
  <si>
    <t>Tuotu juoksu</t>
  </si>
  <si>
    <t>Kunnari</t>
  </si>
  <si>
    <t>07.06. 2001  ViPa - TyTe  0-2  (10-12, 3-5)</t>
  </si>
  <si>
    <t xml:space="preserve">  15 v   7 kk   9 pv</t>
  </si>
  <si>
    <t>37.  ottelu</t>
  </si>
  <si>
    <t>07.08. 2002  Pesä Ysit - ViPa  2-1  (7-2, 2-3, 3-0)</t>
  </si>
  <si>
    <t xml:space="preserve">  16 v   9 kk   9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</si>
  <si>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</si>
  <si>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</si>
  <si>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</si>
  <si>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</si>
  <si>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</si>
  <si>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</si>
  <si>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</si>
  <si>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</si>
  <si>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</si>
  <si>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</si>
  <si>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</si>
  <si>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</si>
  <si>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</si>
  <si>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</si>
  <si>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</si>
  <si>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15.07. 2001  Hamina</t>
  </si>
  <si>
    <t>jok</t>
  </si>
  <si>
    <t>Jouko Pakkala</t>
  </si>
  <si>
    <t>2612</t>
  </si>
  <si>
    <t xml:space="preserve">  2-0  (5-4, 4-2)</t>
  </si>
  <si>
    <t>0/0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</si>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</sst>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2" xfId="0" applyFont="1" applyFill="1" applyBorder="1"/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/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/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left"/>
    </xf>
    <xf numFmtId="49" fontId="1" fillId="10" borderId="11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12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65" fontId="1" fillId="10" borderId="7" xfId="0" quotePrefix="1" applyNumberFormat="1" applyFont="1" applyFill="1" applyBorder="1" applyAlignment="1">
      <alignment horizontal="center"/>
    </xf>
    <xf numFmtId="0" fontId="1" fillId="10" borderId="11" xfId="0" applyFont="1" applyFill="1" applyBorder="1"/>
    <xf numFmtId="49" fontId="1" fillId="10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.855468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7">
        <v>2001</v>
      </c>
      <c r="C4" s="68"/>
      <c r="D4" s="69" t="s">
        <v>43</v>
      </c>
      <c r="E4" s="67"/>
      <c r="F4" s="70" t="s">
        <v>44</v>
      </c>
      <c r="G4" s="67"/>
      <c r="H4" s="67"/>
      <c r="I4" s="67"/>
      <c r="J4" s="67"/>
      <c r="K4" s="67"/>
      <c r="L4" s="67"/>
      <c r="M4" s="67"/>
      <c r="N4" s="7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2001</v>
      </c>
      <c r="C5" s="42" t="s">
        <v>35</v>
      </c>
      <c r="D5" s="41" t="s">
        <v>36</v>
      </c>
      <c r="E5" s="27">
        <v>9</v>
      </c>
      <c r="F5" s="27">
        <v>0</v>
      </c>
      <c r="G5" s="27">
        <v>0</v>
      </c>
      <c r="H5" s="27">
        <v>3</v>
      </c>
      <c r="I5" s="27">
        <v>1</v>
      </c>
      <c r="J5" s="27">
        <v>1</v>
      </c>
      <c r="K5" s="27">
        <v>0</v>
      </c>
      <c r="L5" s="27">
        <v>0</v>
      </c>
      <c r="M5" s="27">
        <f>PRODUCT(F5+G5)</f>
        <v>0</v>
      </c>
      <c r="N5" s="62">
        <v>0.125</v>
      </c>
      <c r="O5" s="25">
        <f>PRODUCT(I5/N5)</f>
        <v>8</v>
      </c>
      <c r="P5" s="27"/>
      <c r="Q5" s="27"/>
      <c r="R5" s="27"/>
      <c r="S5" s="27"/>
      <c r="T5" s="27"/>
      <c r="U5" s="28">
        <v>5</v>
      </c>
      <c r="V5" s="28">
        <v>0</v>
      </c>
      <c r="W5" s="28">
        <v>0</v>
      </c>
      <c r="X5" s="28">
        <v>1</v>
      </c>
      <c r="Y5" s="28">
        <v>2</v>
      </c>
      <c r="Z5" s="27"/>
      <c r="AA5" s="27"/>
      <c r="AB5" s="27"/>
      <c r="AC5" s="27"/>
      <c r="AD5" s="27"/>
      <c r="AE5" s="27"/>
      <c r="AF5" s="50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2002</v>
      </c>
      <c r="C6" s="42" t="s">
        <v>38</v>
      </c>
      <c r="D6" s="41" t="s">
        <v>36</v>
      </c>
      <c r="E6" s="27">
        <v>24</v>
      </c>
      <c r="F6" s="27">
        <v>0</v>
      </c>
      <c r="G6" s="27">
        <v>1</v>
      </c>
      <c r="H6" s="27">
        <v>5</v>
      </c>
      <c r="I6" s="27">
        <v>31</v>
      </c>
      <c r="J6" s="27">
        <v>24</v>
      </c>
      <c r="K6" s="27">
        <v>4</v>
      </c>
      <c r="L6" s="27">
        <v>2</v>
      </c>
      <c r="M6" s="27">
        <f>PRODUCT(F6+G6)</f>
        <v>1</v>
      </c>
      <c r="N6" s="30">
        <v>0.28199999999999997</v>
      </c>
      <c r="O6" s="25">
        <f>PRODUCT(I6/N6)</f>
        <v>109.92907801418441</v>
      </c>
      <c r="P6" s="27"/>
      <c r="Q6" s="27"/>
      <c r="R6" s="27"/>
      <c r="S6" s="27"/>
      <c r="T6" s="27"/>
      <c r="U6" s="28">
        <v>7</v>
      </c>
      <c r="V6" s="28">
        <v>0</v>
      </c>
      <c r="W6" s="28">
        <v>1</v>
      </c>
      <c r="X6" s="28">
        <v>3</v>
      </c>
      <c r="Y6" s="28">
        <v>11</v>
      </c>
      <c r="Z6" s="27"/>
      <c r="AA6" s="27"/>
      <c r="AB6" s="27"/>
      <c r="AC6" s="27"/>
      <c r="AD6" s="27"/>
      <c r="AE6" s="27"/>
      <c r="AF6" s="50" t="s">
        <v>37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3">
        <v>2003</v>
      </c>
      <c r="C7" s="64"/>
      <c r="D7" s="65" t="s">
        <v>36</v>
      </c>
      <c r="E7" s="63"/>
      <c r="F7" s="66" t="s">
        <v>39</v>
      </c>
      <c r="G7" s="72"/>
      <c r="H7" s="64"/>
      <c r="I7" s="63"/>
      <c r="J7" s="63"/>
      <c r="K7" s="63"/>
      <c r="L7" s="63"/>
      <c r="M7" s="63"/>
      <c r="N7" s="63"/>
      <c r="O7" s="25"/>
      <c r="P7" s="27"/>
      <c r="Q7" s="27"/>
      <c r="R7" s="27"/>
      <c r="S7" s="27"/>
      <c r="T7" s="27"/>
      <c r="U7" s="28">
        <v>6</v>
      </c>
      <c r="V7" s="28">
        <v>0</v>
      </c>
      <c r="W7" s="28">
        <v>1</v>
      </c>
      <c r="X7" s="28">
        <v>0</v>
      </c>
      <c r="Y7" s="28">
        <v>14</v>
      </c>
      <c r="Z7" s="27"/>
      <c r="AA7" s="27"/>
      <c r="AB7" s="27"/>
      <c r="AC7" s="27"/>
      <c r="AD7" s="27"/>
      <c r="AE7" s="27"/>
      <c r="AF7" s="50" t="s">
        <v>37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2004</v>
      </c>
      <c r="C8" s="42" t="s">
        <v>40</v>
      </c>
      <c r="D8" s="41" t="s">
        <v>36</v>
      </c>
      <c r="E8" s="27">
        <v>17</v>
      </c>
      <c r="F8" s="27">
        <v>0</v>
      </c>
      <c r="G8" s="27">
        <v>1</v>
      </c>
      <c r="H8" s="27">
        <v>0</v>
      </c>
      <c r="I8" s="27">
        <v>5</v>
      </c>
      <c r="J8" s="27">
        <v>0</v>
      </c>
      <c r="K8" s="27">
        <v>2</v>
      </c>
      <c r="L8" s="27">
        <v>2</v>
      </c>
      <c r="M8" s="27">
        <v>1</v>
      </c>
      <c r="N8" s="30">
        <v>0.185</v>
      </c>
      <c r="O8" s="25">
        <f>PRODUCT(I8/N8)</f>
        <v>27.027027027027028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7">
        <v>2005</v>
      </c>
      <c r="C9" s="68"/>
      <c r="D9" s="69" t="s">
        <v>36</v>
      </c>
      <c r="E9" s="67"/>
      <c r="F9" s="70" t="s">
        <v>44</v>
      </c>
      <c r="G9" s="67"/>
      <c r="H9" s="67"/>
      <c r="I9" s="67"/>
      <c r="J9" s="67"/>
      <c r="K9" s="67"/>
      <c r="L9" s="67"/>
      <c r="M9" s="67"/>
      <c r="N9" s="71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7">
        <v>2006</v>
      </c>
      <c r="C10" s="68"/>
      <c r="D10" s="69" t="s">
        <v>36</v>
      </c>
      <c r="E10" s="67"/>
      <c r="F10" s="70" t="s">
        <v>44</v>
      </c>
      <c r="G10" s="67"/>
      <c r="H10" s="67"/>
      <c r="I10" s="67"/>
      <c r="J10" s="67"/>
      <c r="K10" s="67"/>
      <c r="L10" s="67"/>
      <c r="M10" s="67"/>
      <c r="N10" s="71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7">
        <v>2007</v>
      </c>
      <c r="C11" s="68"/>
      <c r="D11" s="69" t="s">
        <v>36</v>
      </c>
      <c r="E11" s="67"/>
      <c r="F11" s="70" t="s">
        <v>44</v>
      </c>
      <c r="G11" s="67"/>
      <c r="H11" s="67"/>
      <c r="I11" s="67"/>
      <c r="J11" s="67"/>
      <c r="K11" s="67"/>
      <c r="L11" s="67"/>
      <c r="M11" s="67"/>
      <c r="N11" s="71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3">
        <v>2008</v>
      </c>
      <c r="C12" s="64"/>
      <c r="D12" s="65" t="s">
        <v>36</v>
      </c>
      <c r="E12" s="63"/>
      <c r="F12" s="66" t="s">
        <v>39</v>
      </c>
      <c r="G12" s="72"/>
      <c r="H12" s="64"/>
      <c r="I12" s="63"/>
      <c r="J12" s="63"/>
      <c r="K12" s="63"/>
      <c r="L12" s="63"/>
      <c r="M12" s="63"/>
      <c r="N12" s="63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3">
        <v>2009</v>
      </c>
      <c r="C13" s="64"/>
      <c r="D13" s="65" t="s">
        <v>36</v>
      </c>
      <c r="E13" s="63"/>
      <c r="F13" s="66" t="s">
        <v>39</v>
      </c>
      <c r="G13" s="72"/>
      <c r="H13" s="64"/>
      <c r="I13" s="63"/>
      <c r="J13" s="63"/>
      <c r="K13" s="63"/>
      <c r="L13" s="63"/>
      <c r="M13" s="63"/>
      <c r="N13" s="63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5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3">
        <v>2010</v>
      </c>
      <c r="C14" s="64"/>
      <c r="D14" s="65" t="s">
        <v>36</v>
      </c>
      <c r="E14" s="63"/>
      <c r="F14" s="66" t="s">
        <v>39</v>
      </c>
      <c r="G14" s="72"/>
      <c r="H14" s="64"/>
      <c r="I14" s="63"/>
      <c r="J14" s="63"/>
      <c r="K14" s="63"/>
      <c r="L14" s="63"/>
      <c r="M14" s="63"/>
      <c r="N14" s="63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5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3">
        <v>2011</v>
      </c>
      <c r="C15" s="64"/>
      <c r="D15" s="65" t="s">
        <v>36</v>
      </c>
      <c r="E15" s="63"/>
      <c r="F15" s="66" t="s">
        <v>39</v>
      </c>
      <c r="G15" s="72"/>
      <c r="H15" s="64"/>
      <c r="I15" s="63"/>
      <c r="J15" s="63"/>
      <c r="K15" s="63"/>
      <c r="L15" s="63"/>
      <c r="M15" s="63"/>
      <c r="N15" s="63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5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SUM(E4:E15)</f>
        <v>50</v>
      </c>
      <c r="F16" s="19">
        <f t="shared" si="0"/>
        <v>0</v>
      </c>
      <c r="G16" s="19">
        <f t="shared" si="0"/>
        <v>2</v>
      </c>
      <c r="H16" s="19">
        <f t="shared" si="0"/>
        <v>8</v>
      </c>
      <c r="I16" s="19">
        <f t="shared" si="0"/>
        <v>37</v>
      </c>
      <c r="J16" s="19">
        <f t="shared" si="0"/>
        <v>25</v>
      </c>
      <c r="K16" s="19">
        <f t="shared" si="0"/>
        <v>6</v>
      </c>
      <c r="L16" s="19">
        <f t="shared" si="0"/>
        <v>4</v>
      </c>
      <c r="M16" s="19">
        <f t="shared" si="0"/>
        <v>2</v>
      </c>
      <c r="N16" s="31">
        <f>PRODUCT(I16/O16)</f>
        <v>0.25524968396109149</v>
      </c>
      <c r="O16" s="32">
        <f>SUM(O4:O15)</f>
        <v>144.95610504121143</v>
      </c>
      <c r="P16" s="19">
        <f t="shared" ref="P16:AE16" si="1">SUM(P4:P15)</f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18</v>
      </c>
      <c r="V16" s="19">
        <f t="shared" si="1"/>
        <v>0</v>
      </c>
      <c r="W16" s="19">
        <f t="shared" si="1"/>
        <v>2</v>
      </c>
      <c r="X16" s="19">
        <f t="shared" si="1"/>
        <v>4</v>
      </c>
      <c r="Y16" s="19">
        <f t="shared" si="1"/>
        <v>27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9" t="s">
        <v>2</v>
      </c>
      <c r="C17" s="33"/>
      <c r="D17" s="34">
        <f>SUM(F16:H16)+((I16-F16-G16)/3)+(E16/3)+(Z16*25)+(AA16*25)+(AB16*10)+(AC16*25)+(AD16*20)+(AE16*15)</f>
        <v>38.333333333333329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33</v>
      </c>
      <c r="O19" s="25"/>
      <c r="P19" s="41" t="s">
        <v>46</v>
      </c>
      <c r="Q19" s="13"/>
      <c r="R19" s="13"/>
      <c r="S19" s="73"/>
      <c r="T19" s="73"/>
      <c r="U19" s="73"/>
      <c r="V19" s="73"/>
      <c r="W19" s="73"/>
      <c r="X19" s="73"/>
      <c r="Y19" s="13"/>
      <c r="Z19" s="13"/>
      <c r="AA19" s="13"/>
      <c r="AB19" s="13"/>
      <c r="AC19" s="13"/>
      <c r="AD19" s="13"/>
      <c r="AE19" s="13"/>
      <c r="AF19" s="42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3"/>
      <c r="E20" s="27">
        <f>PRODUCT(E16)</f>
        <v>50</v>
      </c>
      <c r="F20" s="27">
        <f>PRODUCT(F16)</f>
        <v>0</v>
      </c>
      <c r="G20" s="27">
        <f>PRODUCT(G16)</f>
        <v>2</v>
      </c>
      <c r="H20" s="27">
        <f>PRODUCT(H16)</f>
        <v>8</v>
      </c>
      <c r="I20" s="27">
        <f>PRODUCT(I16)</f>
        <v>37</v>
      </c>
      <c r="J20" s="1"/>
      <c r="K20" s="44">
        <f>PRODUCT((F20+G20)/E20)</f>
        <v>0.04</v>
      </c>
      <c r="L20" s="44">
        <f>PRODUCT(H20/E20)</f>
        <v>0.16</v>
      </c>
      <c r="M20" s="44">
        <f>PRODUCT(I20/E20)</f>
        <v>0.74</v>
      </c>
      <c r="N20" s="30">
        <f>PRODUCT(N16)</f>
        <v>0.25524968396109149</v>
      </c>
      <c r="O20" s="25">
        <f>PRODUCT(O16)</f>
        <v>144.95610504121143</v>
      </c>
      <c r="P20" s="74" t="s">
        <v>47</v>
      </c>
      <c r="Q20" s="75"/>
      <c r="R20" s="75"/>
      <c r="S20" s="76" t="s">
        <v>52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 t="s">
        <v>48</v>
      </c>
      <c r="AE20" s="76"/>
      <c r="AF20" s="78" t="s">
        <v>53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5" t="s">
        <v>18</v>
      </c>
      <c r="C21" s="46"/>
      <c r="D21" s="47"/>
      <c r="E21" s="27"/>
      <c r="F21" s="27"/>
      <c r="G21" s="27"/>
      <c r="H21" s="27"/>
      <c r="I21" s="27"/>
      <c r="J21" s="1"/>
      <c r="K21" s="44"/>
      <c r="L21" s="44"/>
      <c r="M21" s="44"/>
      <c r="N21" s="30"/>
      <c r="O21" s="25"/>
      <c r="P21" s="79" t="s">
        <v>49</v>
      </c>
      <c r="Q21" s="80"/>
      <c r="R21" s="80"/>
      <c r="S21" s="81" t="s">
        <v>55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 t="s">
        <v>54</v>
      </c>
      <c r="AE21" s="81"/>
      <c r="AF21" s="83" t="s">
        <v>56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8" t="s">
        <v>19</v>
      </c>
      <c r="C22" s="49"/>
      <c r="D22" s="50"/>
      <c r="E22" s="28">
        <f>PRODUCT(U16)</f>
        <v>18</v>
      </c>
      <c r="F22" s="28">
        <f>PRODUCT(V16)</f>
        <v>0</v>
      </c>
      <c r="G22" s="28">
        <f>PRODUCT(W16)</f>
        <v>2</v>
      </c>
      <c r="H22" s="28">
        <f>PRODUCT(X16)</f>
        <v>4</v>
      </c>
      <c r="I22" s="28">
        <f>PRODUCT(Y16)</f>
        <v>27</v>
      </c>
      <c r="J22" s="1"/>
      <c r="K22" s="51">
        <f>PRODUCT((F22+G22)/E22)</f>
        <v>0.1111111111111111</v>
      </c>
      <c r="L22" s="51">
        <f>PRODUCT(H22/E22)</f>
        <v>0.22222222222222221</v>
      </c>
      <c r="M22" s="51">
        <f>PRODUCT(I22/E22)</f>
        <v>1.5</v>
      </c>
      <c r="N22" s="52">
        <v>0.35099999999999998</v>
      </c>
      <c r="O22" s="25">
        <v>77</v>
      </c>
      <c r="P22" s="79" t="s">
        <v>50</v>
      </c>
      <c r="Q22" s="80"/>
      <c r="R22" s="80"/>
      <c r="S22" s="81" t="s">
        <v>52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2" t="s">
        <v>48</v>
      </c>
      <c r="AE22" s="81"/>
      <c r="AF22" s="83" t="s">
        <v>53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53" t="s">
        <v>20</v>
      </c>
      <c r="C23" s="54"/>
      <c r="D23" s="55"/>
      <c r="E23" s="19">
        <f>SUM(E20:E22)</f>
        <v>68</v>
      </c>
      <c r="F23" s="19">
        <f>SUM(F20:F22)</f>
        <v>0</v>
      </c>
      <c r="G23" s="19">
        <f>SUM(G20:G22)</f>
        <v>4</v>
      </c>
      <c r="H23" s="19">
        <f>SUM(H20:H22)</f>
        <v>12</v>
      </c>
      <c r="I23" s="19">
        <f>SUM(I20:I22)</f>
        <v>64</v>
      </c>
      <c r="J23" s="1"/>
      <c r="K23" s="56">
        <f>PRODUCT((F23+G23)/E23)</f>
        <v>5.8823529411764705E-2</v>
      </c>
      <c r="L23" s="56">
        <f>PRODUCT(H23/E23)</f>
        <v>0.17647058823529413</v>
      </c>
      <c r="M23" s="56">
        <f>PRODUCT(I23/E23)</f>
        <v>0.94117647058823528</v>
      </c>
      <c r="N23" s="31">
        <f>PRODUCT(I23/O23)</f>
        <v>0.28834530137441761</v>
      </c>
      <c r="O23" s="25">
        <f>SUM(O20:O22)</f>
        <v>221.95610504121143</v>
      </c>
      <c r="P23" s="84" t="s">
        <v>51</v>
      </c>
      <c r="Q23" s="85"/>
      <c r="R23" s="8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  <c r="AE23" s="86"/>
      <c r="AF23" s="8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 t="s">
        <v>34</v>
      </c>
      <c r="C25" s="1"/>
      <c r="D25" s="1" t="s">
        <v>45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8"/>
      <c r="N29" s="5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8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8"/>
      <c r="N36" s="5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59"/>
      <c r="AI37" s="59"/>
      <c r="AJ37" s="59"/>
      <c r="AK37" s="59"/>
      <c r="AL37" s="5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57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59"/>
      <c r="AI38" s="59"/>
      <c r="AJ38" s="59"/>
      <c r="AK38" s="59"/>
      <c r="AL38" s="5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57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38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60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8"/>
      <c r="N42" s="35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1.5703125" style="105" customWidth="1"/>
    <col min="4" max="4" width="10.5703125" style="106" customWidth="1"/>
    <col min="5" max="5" width="8" style="106" customWidth="1"/>
    <col min="6" max="6" width="0.7109375" style="37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5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7"/>
  </cols>
  <sheetData>
    <row r="1" spans="1:30" ht="18.75" x14ac:dyDescent="0.3">
      <c r="A1" s="9"/>
      <c r="B1" s="89" t="s">
        <v>57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64"/>
      <c r="Y1" s="92"/>
      <c r="Z1" s="92"/>
      <c r="AA1" s="92"/>
      <c r="AB1" s="92"/>
      <c r="AC1" s="92"/>
      <c r="AD1" s="92"/>
    </row>
    <row r="2" spans="1:30" x14ac:dyDescent="0.25">
      <c r="A2" s="9"/>
      <c r="B2" s="108" t="s">
        <v>41</v>
      </c>
      <c r="C2" s="109" t="s">
        <v>42</v>
      </c>
      <c r="D2" s="93"/>
      <c r="E2" s="9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42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58</v>
      </c>
      <c r="C3" s="23" t="s">
        <v>59</v>
      </c>
      <c r="D3" s="96" t="s">
        <v>60</v>
      </c>
      <c r="E3" s="97" t="s">
        <v>1</v>
      </c>
      <c r="F3" s="25"/>
      <c r="G3" s="98" t="s">
        <v>61</v>
      </c>
      <c r="H3" s="99" t="s">
        <v>62</v>
      </c>
      <c r="I3" s="99" t="s">
        <v>31</v>
      </c>
      <c r="J3" s="18" t="s">
        <v>63</v>
      </c>
      <c r="K3" s="100" t="s">
        <v>64</v>
      </c>
      <c r="L3" s="100" t="s">
        <v>65</v>
      </c>
      <c r="M3" s="98" t="s">
        <v>66</v>
      </c>
      <c r="N3" s="98" t="s">
        <v>30</v>
      </c>
      <c r="O3" s="99" t="s">
        <v>67</v>
      </c>
      <c r="P3" s="98" t="s">
        <v>62</v>
      </c>
      <c r="Q3" s="98" t="s">
        <v>3</v>
      </c>
      <c r="R3" s="98">
        <v>1</v>
      </c>
      <c r="S3" s="98">
        <v>2</v>
      </c>
      <c r="T3" s="98">
        <v>3</v>
      </c>
      <c r="U3" s="98" t="s">
        <v>68</v>
      </c>
      <c r="V3" s="18" t="s">
        <v>21</v>
      </c>
      <c r="W3" s="17" t="s">
        <v>69</v>
      </c>
      <c r="X3" s="17" t="s">
        <v>70</v>
      </c>
      <c r="Y3" s="92"/>
      <c r="Z3" s="92"/>
      <c r="AA3" s="92"/>
      <c r="AB3" s="92"/>
      <c r="AC3" s="92"/>
      <c r="AD3" s="92"/>
    </row>
    <row r="4" spans="1:30" x14ac:dyDescent="0.25">
      <c r="A4" s="9"/>
      <c r="B4" s="111" t="s">
        <v>72</v>
      </c>
      <c r="C4" s="112" t="s">
        <v>76</v>
      </c>
      <c r="D4" s="113" t="s">
        <v>71</v>
      </c>
      <c r="E4" s="114" t="s">
        <v>36</v>
      </c>
      <c r="F4" s="110"/>
      <c r="G4" s="115"/>
      <c r="H4" s="116"/>
      <c r="I4" s="115">
        <v>1</v>
      </c>
      <c r="J4" s="117"/>
      <c r="K4" s="117" t="s">
        <v>73</v>
      </c>
      <c r="L4" s="117"/>
      <c r="M4" s="117">
        <v>1</v>
      </c>
      <c r="N4" s="115"/>
      <c r="O4" s="116"/>
      <c r="P4" s="115"/>
      <c r="Q4" s="118" t="s">
        <v>77</v>
      </c>
      <c r="R4" s="118"/>
      <c r="S4" s="118"/>
      <c r="T4" s="118"/>
      <c r="U4" s="118"/>
      <c r="V4" s="119" t="s">
        <v>78</v>
      </c>
      <c r="W4" s="120" t="s">
        <v>74</v>
      </c>
      <c r="X4" s="121" t="s">
        <v>75</v>
      </c>
      <c r="Y4" s="92"/>
      <c r="Z4" s="92"/>
      <c r="AA4" s="92"/>
      <c r="AB4" s="92"/>
      <c r="AC4" s="92"/>
      <c r="AD4" s="92"/>
    </row>
    <row r="5" spans="1:30" x14ac:dyDescent="0.25">
      <c r="A5" s="24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8"/>
      <c r="Y5" s="92"/>
      <c r="Z5" s="92"/>
      <c r="AA5" s="92"/>
      <c r="AB5" s="92"/>
      <c r="AC5" s="92"/>
      <c r="AD5" s="92"/>
    </row>
    <row r="6" spans="1:30" x14ac:dyDescent="0.25">
      <c r="A6" s="24"/>
      <c r="B6" s="101"/>
      <c r="C6" s="1"/>
      <c r="D6" s="101"/>
      <c r="E6" s="102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92"/>
      <c r="Z6" s="92"/>
      <c r="AA6" s="92"/>
      <c r="AB6" s="92"/>
      <c r="AC6" s="92"/>
      <c r="AD6" s="92"/>
    </row>
    <row r="7" spans="1:30" x14ac:dyDescent="0.25">
      <c r="A7" s="24"/>
      <c r="B7" s="101"/>
      <c r="C7" s="1"/>
      <c r="D7" s="101"/>
      <c r="E7" s="10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92"/>
      <c r="Z7" s="92"/>
      <c r="AA7" s="92"/>
      <c r="AB7" s="92"/>
      <c r="AC7" s="92"/>
      <c r="AD7" s="92"/>
    </row>
    <row r="8" spans="1:30" x14ac:dyDescent="0.25">
      <c r="A8" s="24"/>
      <c r="B8" s="101"/>
      <c r="C8" s="1"/>
      <c r="D8" s="101"/>
      <c r="E8" s="10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1"/>
      <c r="C9" s="1"/>
      <c r="D9" s="101"/>
      <c r="E9" s="10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1"/>
      <c r="C10" s="1"/>
      <c r="D10" s="101"/>
      <c r="E10" s="10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1"/>
      <c r="C11" s="1"/>
      <c r="D11" s="101"/>
      <c r="E11" s="10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1"/>
      <c r="C12" s="1"/>
      <c r="D12" s="101"/>
      <c r="E12" s="10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1"/>
      <c r="C13" s="1"/>
      <c r="D13" s="101"/>
      <c r="E13" s="10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1"/>
      <c r="C14" s="1"/>
      <c r="D14" s="101"/>
      <c r="E14" s="10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1"/>
      <c r="C15" s="1"/>
      <c r="D15" s="101"/>
      <c r="E15" s="10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1"/>
      <c r="C16" s="1"/>
      <c r="D16" s="101"/>
      <c r="E16" s="10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1"/>
      <c r="C17" s="1"/>
      <c r="D17" s="101"/>
      <c r="E17" s="10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1"/>
      <c r="C18" s="1"/>
      <c r="D18" s="101"/>
      <c r="E18" s="10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1"/>
      <c r="C19" s="1"/>
      <c r="D19" s="101"/>
      <c r="E19" s="10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1"/>
      <c r="C20" s="1"/>
      <c r="D20" s="101"/>
      <c r="E20" s="10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1"/>
      <c r="C21" s="1"/>
      <c r="D21" s="101"/>
      <c r="E21" s="10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1"/>
      <c r="C22" s="1"/>
      <c r="D22" s="101"/>
      <c r="E22" s="10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1"/>
      <c r="C23" s="1"/>
      <c r="D23" s="101"/>
      <c r="E23" s="10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1"/>
      <c r="C24" s="1"/>
      <c r="D24" s="101"/>
      <c r="E24" s="10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1"/>
      <c r="C25" s="1"/>
      <c r="D25" s="101"/>
      <c r="E25" s="10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1"/>
      <c r="C26" s="1"/>
      <c r="D26" s="101"/>
      <c r="E26" s="10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1"/>
      <c r="C27" s="1"/>
      <c r="D27" s="101"/>
      <c r="E27" s="10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1"/>
      <c r="C28" s="1"/>
      <c r="D28" s="101"/>
      <c r="E28" s="10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1"/>
      <c r="C29" s="1"/>
      <c r="D29" s="101"/>
      <c r="E29" s="10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1"/>
      <c r="C30" s="1"/>
      <c r="D30" s="101"/>
      <c r="E30" s="10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1"/>
      <c r="C31" s="1"/>
      <c r="D31" s="101"/>
      <c r="E31" s="10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1"/>
      <c r="C32" s="1"/>
      <c r="D32" s="101"/>
      <c r="E32" s="10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1"/>
      <c r="C33" s="1"/>
      <c r="D33" s="101"/>
      <c r="E33" s="10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1"/>
      <c r="C34" s="1"/>
      <c r="D34" s="101"/>
      <c r="E34" s="10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2"/>
      <c r="Z34" s="92"/>
      <c r="AA34" s="92"/>
      <c r="AB34" s="92"/>
      <c r="AC34" s="92"/>
      <c r="AD34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2019-01-25T13:49:39Z</dcterms:modified>
</cp:coreProperties>
</file>