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7" i="1" l="1"/>
  <c r="O6" i="1"/>
  <c r="O5" i="1"/>
  <c r="O4" i="1"/>
  <c r="O11" i="1"/>
  <c r="O17" i="1" s="1"/>
  <c r="O21" i="1" s="1"/>
  <c r="O24" i="1" s="1"/>
  <c r="AE17" i="1"/>
  <c r="AD17" i="1"/>
  <c r="AC17" i="1"/>
  <c r="AB17" i="1"/>
  <c r="AA17" i="1"/>
  <c r="Z17" i="1"/>
  <c r="Y17" i="1"/>
  <c r="I23" i="1" s="1"/>
  <c r="X17" i="1"/>
  <c r="H23" i="1" s="1"/>
  <c r="W17" i="1"/>
  <c r="G23" i="1"/>
  <c r="V17" i="1"/>
  <c r="F23" i="1"/>
  <c r="U17" i="1"/>
  <c r="E23" i="1" s="1"/>
  <c r="T17" i="1"/>
  <c r="I22" i="1" s="1"/>
  <c r="S17" i="1"/>
  <c r="H22" i="1" s="1"/>
  <c r="R17" i="1"/>
  <c r="G22" i="1" s="1"/>
  <c r="Q17" i="1"/>
  <c r="F22" i="1" s="1"/>
  <c r="P17" i="1"/>
  <c r="E22" i="1" s="1"/>
  <c r="M17" i="1"/>
  <c r="L17" i="1"/>
  <c r="K17" i="1"/>
  <c r="J17" i="1"/>
  <c r="I17" i="1"/>
  <c r="N17" i="1" s="1"/>
  <c r="N21" i="1" s="1"/>
  <c r="H17" i="1"/>
  <c r="H21" i="1" s="1"/>
  <c r="L21" i="1" s="1"/>
  <c r="G17" i="1"/>
  <c r="G21" i="1" s="1"/>
  <c r="F17" i="1"/>
  <c r="D18" i="1" s="1"/>
  <c r="E17" i="1"/>
  <c r="E21" i="1" s="1"/>
  <c r="F21" i="1"/>
  <c r="K21" i="1" s="1"/>
  <c r="I21" i="1"/>
  <c r="M21" i="1" s="1"/>
  <c r="G24" i="1" l="1"/>
  <c r="E24" i="1"/>
  <c r="M22" i="1"/>
  <c r="I24" i="1"/>
  <c r="M24" i="1" s="1"/>
  <c r="K23" i="1"/>
  <c r="L23" i="1"/>
  <c r="K22" i="1"/>
  <c r="F24" i="1"/>
  <c r="L22" i="1"/>
  <c r="H24" i="1"/>
  <c r="L24" i="1" s="1"/>
  <c r="M23" i="1"/>
  <c r="K24" i="1" l="1"/>
</calcChain>
</file>

<file path=xl/sharedStrings.xml><?xml version="1.0" encoding="utf-8"?>
<sst xmlns="http://schemas.openxmlformats.org/spreadsheetml/2006/main" count="100" uniqueCount="71">
  <si>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</si>
  <si>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</si>
  <si>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</si>
  <si>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</si>
  <si>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</si>
  <si>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</si>
  <si>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</si>
  <si>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</si>
  <si>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</si>
  <si>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</si>
  <si>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</si>
  <si>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</si>
  <si>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</si>
  <si>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</si>
  <si>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</si>
  <si>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</si>
  <si>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</si>
  <si>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</si>
  <si>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</si>
  <si>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</si>
  <si>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</si>
  <si>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</si>
  <si>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</si>
  <si>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</si>
  <si>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</si>
  <si>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</si>
  <si>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</si>
  <si>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</si>
  <si>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</si>
  <si>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</si>
  <si>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</si>
  <si>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</si>
  <si>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</si>
  <si>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</si>
  <si>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</si>
  <si>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</si>
  <si>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</si>
  <si>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</si>
  <si>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</si>
  <si>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</si>
  <si>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</si>
  <si>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Tarja Kanervisto</t>
  </si>
  <si>
    <t>Fera</t>
  </si>
  <si>
    <t>Manse PP</t>
  </si>
  <si>
    <t>9.</t>
  </si>
  <si>
    <t>10.</t>
  </si>
  <si>
    <t>11.</t>
  </si>
  <si>
    <t>12.</t>
  </si>
  <si>
    <t>7.</t>
  </si>
  <si>
    <t>31.5.1980</t>
  </si>
  <si>
    <t>ykköspesis</t>
  </si>
  <si>
    <t>superpesiskarsinta</t>
  </si>
  <si>
    <t>jatkosarja</t>
  </si>
  <si>
    <t>PiPe</t>
  </si>
  <si>
    <t>Manse PP = Mansen Pesäpallo  (1978)</t>
  </si>
  <si>
    <t>PiPe = Pispalan Pesis  (2003)</t>
  </si>
  <si>
    <t>Fera = Fera, Rauma  (1958)</t>
  </si>
  <si>
    <t>27.05. 1998  PeTo - Manse PP  2-1  (0-1, 3-2, 1-0)</t>
  </si>
  <si>
    <t xml:space="preserve">  17 v 11 kk 27 pv</t>
  </si>
  <si>
    <t>10.  ottelu</t>
  </si>
  <si>
    <t>12.07. 1998  Manse PP - YPJ  2-1  (2-3, 10-3, 0-0, 4-0)</t>
  </si>
  <si>
    <t xml:space="preserve">  18 v   1 kk 12 pv</t>
  </si>
  <si>
    <t>15.  ottelu</t>
  </si>
  <si>
    <t>15.05. 1999  Manse PP - Hymy  2-0  (5-3, 3-1)</t>
  </si>
  <si>
    <t xml:space="preserve">  18 v 11 kk 15 pv</t>
  </si>
  <si>
    <t>****</t>
  </si>
  <si>
    <t>Räpsä</t>
  </si>
  <si>
    <t>suomensarja</t>
  </si>
  <si>
    <t>Manse PP*</t>
  </si>
  <si>
    <t>Manse PP* = Manse PP, Tampere  (2005)</t>
  </si>
  <si>
    <t>Räpsä = Hämeenkyrön Räpsä  (1981)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</si>
</sst>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5" borderId="3" xfId="0" applyFont="1" applyFill="1" applyBorder="1"/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165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0" customWidth="1"/>
    <col min="4" max="4" width="12.28515625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7109375" style="81" customWidth="1"/>
    <col min="16" max="23" width="5.7109375" style="81" customWidth="1"/>
    <col min="24" max="27" width="5.7109375" style="26" customWidth="1"/>
    <col min="28" max="28" width="6.28515625" style="8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49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1998</v>
      </c>
      <c r="C4" s="27" t="s">
        <v>44</v>
      </c>
      <c r="D4" s="28" t="s">
        <v>43</v>
      </c>
      <c r="E4" s="27">
        <v>13</v>
      </c>
      <c r="F4" s="27">
        <v>0</v>
      </c>
      <c r="G4" s="27">
        <v>2</v>
      </c>
      <c r="H4" s="27">
        <v>0</v>
      </c>
      <c r="I4" s="27">
        <v>5</v>
      </c>
      <c r="J4" s="27">
        <v>1</v>
      </c>
      <c r="K4" s="27">
        <v>0</v>
      </c>
      <c r="L4" s="27">
        <v>2</v>
      </c>
      <c r="M4" s="27">
        <v>2</v>
      </c>
      <c r="N4" s="29">
        <v>0.161</v>
      </c>
      <c r="O4" s="25">
        <f>PRODUCT(I4/N4)</f>
        <v>31.055900621118013</v>
      </c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1999</v>
      </c>
      <c r="C5" s="27" t="s">
        <v>45</v>
      </c>
      <c r="D5" s="28" t="s">
        <v>43</v>
      </c>
      <c r="E5" s="27">
        <v>17</v>
      </c>
      <c r="F5" s="27">
        <v>0</v>
      </c>
      <c r="G5" s="27">
        <v>2</v>
      </c>
      <c r="H5" s="27">
        <v>1</v>
      </c>
      <c r="I5" s="27">
        <v>17</v>
      </c>
      <c r="J5" s="27">
        <v>9</v>
      </c>
      <c r="K5" s="27">
        <v>5</v>
      </c>
      <c r="L5" s="27">
        <v>1</v>
      </c>
      <c r="M5" s="27">
        <v>2</v>
      </c>
      <c r="N5" s="29">
        <v>0.28199999999999997</v>
      </c>
      <c r="O5" s="25">
        <f>PRODUCT(I5/N5)</f>
        <v>60.283687943262414</v>
      </c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89" t="s">
        <v>51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2000</v>
      </c>
      <c r="C6" s="27" t="s">
        <v>46</v>
      </c>
      <c r="D6" s="28" t="s">
        <v>43</v>
      </c>
      <c r="E6" s="27">
        <v>22</v>
      </c>
      <c r="F6" s="27">
        <v>0</v>
      </c>
      <c r="G6" s="27">
        <v>5</v>
      </c>
      <c r="H6" s="27">
        <v>4</v>
      </c>
      <c r="I6" s="27">
        <v>37</v>
      </c>
      <c r="J6" s="27">
        <v>13</v>
      </c>
      <c r="K6" s="27">
        <v>12</v>
      </c>
      <c r="L6" s="27">
        <v>7</v>
      </c>
      <c r="M6" s="27">
        <v>5</v>
      </c>
      <c r="N6" s="29">
        <v>0.32200000000000001</v>
      </c>
      <c r="O6" s="25">
        <f>PRODUCT(I6/N6)</f>
        <v>114.90683229813665</v>
      </c>
      <c r="P6" s="27"/>
      <c r="Q6" s="27"/>
      <c r="R6" s="27"/>
      <c r="S6" s="27"/>
      <c r="T6" s="27"/>
      <c r="U6" s="30">
        <v>7</v>
      </c>
      <c r="V6" s="30">
        <v>0</v>
      </c>
      <c r="W6" s="30">
        <v>3</v>
      </c>
      <c r="X6" s="30">
        <v>3</v>
      </c>
      <c r="Y6" s="30">
        <v>11</v>
      </c>
      <c r="Z6" s="27"/>
      <c r="AA6" s="27"/>
      <c r="AB6" s="27"/>
      <c r="AC6" s="27"/>
      <c r="AD6" s="27"/>
      <c r="AE6" s="27"/>
      <c r="AF6" s="89" t="s">
        <v>51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2001</v>
      </c>
      <c r="C7" s="27" t="s">
        <v>47</v>
      </c>
      <c r="D7" s="28" t="s">
        <v>43</v>
      </c>
      <c r="E7" s="27">
        <v>24</v>
      </c>
      <c r="F7" s="27">
        <v>1</v>
      </c>
      <c r="G7" s="27">
        <v>3</v>
      </c>
      <c r="H7" s="27">
        <v>10</v>
      </c>
      <c r="I7" s="27">
        <v>43</v>
      </c>
      <c r="J7" s="27">
        <v>29</v>
      </c>
      <c r="K7" s="27">
        <v>5</v>
      </c>
      <c r="L7" s="27">
        <v>5</v>
      </c>
      <c r="M7" s="27">
        <v>4</v>
      </c>
      <c r="N7" s="29">
        <v>0.377</v>
      </c>
      <c r="O7" s="25">
        <f>PRODUCT(I7/N7)</f>
        <v>114.05835543766578</v>
      </c>
      <c r="P7" s="27"/>
      <c r="Q7" s="27"/>
      <c r="R7" s="27"/>
      <c r="S7" s="27"/>
      <c r="T7" s="27"/>
      <c r="U7" s="30">
        <v>7</v>
      </c>
      <c r="V7" s="30">
        <v>0</v>
      </c>
      <c r="W7" s="30">
        <v>1</v>
      </c>
      <c r="X7" s="30">
        <v>4</v>
      </c>
      <c r="Y7" s="30">
        <v>18</v>
      </c>
      <c r="Z7" s="27"/>
      <c r="AA7" s="27"/>
      <c r="AB7" s="27"/>
      <c r="AC7" s="27"/>
      <c r="AD7" s="27"/>
      <c r="AE7" s="27"/>
      <c r="AF7" s="89" t="s">
        <v>51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 t="s">
        <v>65</v>
      </c>
      <c r="C8" s="27"/>
      <c r="D8" s="28"/>
      <c r="E8" s="27"/>
      <c r="F8" s="27"/>
      <c r="G8" s="27"/>
      <c r="H8" s="27"/>
      <c r="I8" s="27"/>
      <c r="J8" s="27"/>
      <c r="K8" s="27"/>
      <c r="L8" s="27"/>
      <c r="M8" s="27"/>
      <c r="N8" s="29"/>
      <c r="O8" s="25"/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83">
        <v>2005</v>
      </c>
      <c r="C9" s="83"/>
      <c r="D9" s="84" t="s">
        <v>53</v>
      </c>
      <c r="E9" s="83"/>
      <c r="F9" s="86" t="s">
        <v>50</v>
      </c>
      <c r="G9" s="88"/>
      <c r="H9" s="87"/>
      <c r="I9" s="83"/>
      <c r="J9" s="83"/>
      <c r="K9" s="83"/>
      <c r="L9" s="83"/>
      <c r="M9" s="83"/>
      <c r="N9" s="85"/>
      <c r="O9" s="25"/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83">
        <v>2006</v>
      </c>
      <c r="C10" s="83"/>
      <c r="D10" s="84" t="s">
        <v>53</v>
      </c>
      <c r="E10" s="83"/>
      <c r="F10" s="86" t="s">
        <v>50</v>
      </c>
      <c r="G10" s="88"/>
      <c r="H10" s="87"/>
      <c r="I10" s="83"/>
      <c r="J10" s="83"/>
      <c r="K10" s="83"/>
      <c r="L10" s="83"/>
      <c r="M10" s="83"/>
      <c r="N10" s="85"/>
      <c r="O10" s="25"/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2007</v>
      </c>
      <c r="C11" s="27" t="s">
        <v>48</v>
      </c>
      <c r="D11" s="28" t="s">
        <v>42</v>
      </c>
      <c r="E11" s="27">
        <v>20</v>
      </c>
      <c r="F11" s="27">
        <v>0</v>
      </c>
      <c r="G11" s="27">
        <v>3</v>
      </c>
      <c r="H11" s="43">
        <v>5</v>
      </c>
      <c r="I11" s="27">
        <v>43</v>
      </c>
      <c r="J11" s="27">
        <v>10</v>
      </c>
      <c r="K11" s="27">
        <v>15</v>
      </c>
      <c r="L11" s="27">
        <v>15</v>
      </c>
      <c r="M11" s="27">
        <v>3</v>
      </c>
      <c r="N11" s="29">
        <v>0.40200000000000002</v>
      </c>
      <c r="O11" s="25">
        <f>PRODUCT(I11/N11)</f>
        <v>106.96517412935323</v>
      </c>
      <c r="P11" s="27">
        <v>7</v>
      </c>
      <c r="Q11" s="27">
        <v>0</v>
      </c>
      <c r="R11" s="27">
        <v>3</v>
      </c>
      <c r="S11" s="27">
        <v>1</v>
      </c>
      <c r="T11" s="27">
        <v>16</v>
      </c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 t="s">
        <v>52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 t="s">
        <v>65</v>
      </c>
      <c r="C12" s="27"/>
      <c r="D12" s="28"/>
      <c r="E12" s="27"/>
      <c r="F12" s="27"/>
      <c r="G12" s="27"/>
      <c r="H12" s="27"/>
      <c r="I12" s="27"/>
      <c r="J12" s="27"/>
      <c r="K12" s="27"/>
      <c r="L12" s="27"/>
      <c r="M12" s="27"/>
      <c r="N12" s="29"/>
      <c r="O12" s="25"/>
      <c r="P12" s="27"/>
      <c r="Q12" s="27"/>
      <c r="R12" s="27"/>
      <c r="S12" s="27"/>
      <c r="T12" s="27"/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83">
        <v>2011</v>
      </c>
      <c r="C13" s="83"/>
      <c r="D13" s="84" t="s">
        <v>66</v>
      </c>
      <c r="E13" s="83"/>
      <c r="F13" s="86" t="s">
        <v>50</v>
      </c>
      <c r="G13" s="88"/>
      <c r="H13" s="87"/>
      <c r="I13" s="83"/>
      <c r="J13" s="83"/>
      <c r="K13" s="83"/>
      <c r="L13" s="83"/>
      <c r="M13" s="83"/>
      <c r="N13" s="85"/>
      <c r="O13" s="25"/>
      <c r="P13" s="27"/>
      <c r="Q13" s="27"/>
      <c r="R13" s="27"/>
      <c r="S13" s="27"/>
      <c r="T13" s="27"/>
      <c r="U13" s="30"/>
      <c r="V13" s="30"/>
      <c r="W13" s="30"/>
      <c r="X13" s="30"/>
      <c r="Y13" s="30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7">
        <v>2012</v>
      </c>
      <c r="C14" s="27"/>
      <c r="D14" s="28"/>
      <c r="E14" s="27"/>
      <c r="F14" s="27"/>
      <c r="G14" s="27"/>
      <c r="H14" s="27"/>
      <c r="I14" s="27"/>
      <c r="J14" s="27"/>
      <c r="K14" s="27"/>
      <c r="L14" s="27"/>
      <c r="M14" s="27"/>
      <c r="N14" s="29"/>
      <c r="O14" s="25"/>
      <c r="P14" s="27"/>
      <c r="Q14" s="27"/>
      <c r="R14" s="27"/>
      <c r="S14" s="27"/>
      <c r="T14" s="27"/>
      <c r="U14" s="30"/>
      <c r="V14" s="30"/>
      <c r="W14" s="30"/>
      <c r="X14" s="30"/>
      <c r="Y14" s="30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90">
        <v>2013</v>
      </c>
      <c r="C15" s="90"/>
      <c r="D15" s="91" t="s">
        <v>68</v>
      </c>
      <c r="E15" s="90"/>
      <c r="F15" s="93" t="s">
        <v>67</v>
      </c>
      <c r="G15" s="90"/>
      <c r="H15" s="90"/>
      <c r="I15" s="90"/>
      <c r="J15" s="90"/>
      <c r="K15" s="90"/>
      <c r="L15" s="90"/>
      <c r="M15" s="90"/>
      <c r="N15" s="92"/>
      <c r="O15" s="25"/>
      <c r="P15" s="27"/>
      <c r="Q15" s="27"/>
      <c r="R15" s="27"/>
      <c r="S15" s="27"/>
      <c r="T15" s="27"/>
      <c r="U15" s="30"/>
      <c r="V15" s="30"/>
      <c r="W15" s="30"/>
      <c r="X15" s="30"/>
      <c r="Y15" s="30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90">
        <v>2014</v>
      </c>
      <c r="C16" s="90"/>
      <c r="D16" s="91" t="s">
        <v>68</v>
      </c>
      <c r="E16" s="90"/>
      <c r="F16" s="93" t="s">
        <v>67</v>
      </c>
      <c r="G16" s="90"/>
      <c r="H16" s="90"/>
      <c r="I16" s="90"/>
      <c r="J16" s="90"/>
      <c r="K16" s="90"/>
      <c r="L16" s="90"/>
      <c r="M16" s="90"/>
      <c r="N16" s="92"/>
      <c r="O16" s="25"/>
      <c r="P16" s="27"/>
      <c r="Q16" s="27"/>
      <c r="R16" s="27"/>
      <c r="S16" s="27"/>
      <c r="T16" s="27"/>
      <c r="U16" s="30"/>
      <c r="V16" s="30"/>
      <c r="W16" s="30"/>
      <c r="X16" s="30"/>
      <c r="Y16" s="30"/>
      <c r="Z16" s="27"/>
      <c r="AA16" s="27"/>
      <c r="AB16" s="27"/>
      <c r="AC16" s="27"/>
      <c r="AD16" s="27"/>
      <c r="AE16" s="27"/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7" t="s">
        <v>9</v>
      </c>
      <c r="C17" s="18"/>
      <c r="D17" s="16"/>
      <c r="E17" s="19">
        <f t="shared" ref="E17:M17" si="0">SUM(E4:E16)</f>
        <v>96</v>
      </c>
      <c r="F17" s="19">
        <f t="shared" si="0"/>
        <v>1</v>
      </c>
      <c r="G17" s="19">
        <f t="shared" si="0"/>
        <v>15</v>
      </c>
      <c r="H17" s="19">
        <f t="shared" si="0"/>
        <v>20</v>
      </c>
      <c r="I17" s="19">
        <f t="shared" si="0"/>
        <v>145</v>
      </c>
      <c r="J17" s="19">
        <f t="shared" si="0"/>
        <v>62</v>
      </c>
      <c r="K17" s="19">
        <f t="shared" si="0"/>
        <v>37</v>
      </c>
      <c r="L17" s="19">
        <f t="shared" si="0"/>
        <v>30</v>
      </c>
      <c r="M17" s="19">
        <f t="shared" si="0"/>
        <v>16</v>
      </c>
      <c r="N17" s="31">
        <f>PRODUCT(I17/O17)</f>
        <v>0.33936390765189772</v>
      </c>
      <c r="O17" s="32">
        <f t="shared" ref="O17:AE17" si="1">SUM(O4:O16)</f>
        <v>427.2699504295361</v>
      </c>
      <c r="P17" s="19">
        <f t="shared" si="1"/>
        <v>7</v>
      </c>
      <c r="Q17" s="19">
        <f t="shared" si="1"/>
        <v>0</v>
      </c>
      <c r="R17" s="19">
        <f t="shared" si="1"/>
        <v>3</v>
      </c>
      <c r="S17" s="19">
        <f t="shared" si="1"/>
        <v>1</v>
      </c>
      <c r="T17" s="19">
        <f t="shared" si="1"/>
        <v>16</v>
      </c>
      <c r="U17" s="19">
        <f t="shared" si="1"/>
        <v>14</v>
      </c>
      <c r="V17" s="19">
        <f t="shared" si="1"/>
        <v>0</v>
      </c>
      <c r="W17" s="19">
        <f t="shared" si="1"/>
        <v>4</v>
      </c>
      <c r="X17" s="19">
        <f t="shared" si="1"/>
        <v>7</v>
      </c>
      <c r="Y17" s="19">
        <f t="shared" si="1"/>
        <v>29</v>
      </c>
      <c r="Z17" s="19">
        <f t="shared" si="1"/>
        <v>0</v>
      </c>
      <c r="AA17" s="19">
        <f t="shared" si="1"/>
        <v>0</v>
      </c>
      <c r="AB17" s="19">
        <f t="shared" si="1"/>
        <v>0</v>
      </c>
      <c r="AC17" s="19">
        <f t="shared" si="1"/>
        <v>0</v>
      </c>
      <c r="AD17" s="19">
        <f t="shared" si="1"/>
        <v>0</v>
      </c>
      <c r="AE17" s="19">
        <f t="shared" si="1"/>
        <v>0</v>
      </c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28" t="s">
        <v>2</v>
      </c>
      <c r="C18" s="33"/>
      <c r="D18" s="34">
        <f>SUM(F17:H17)+((I17-F17-G17)/3)+(E17/3)+(Z17*25)+(AA17*25)+(AB17*10)+(AC17*25)+(AD17*20)+(AE17*15)</f>
        <v>111</v>
      </c>
      <c r="E18" s="1"/>
      <c r="F18" s="1"/>
      <c r="G18" s="1"/>
      <c r="H18" s="1"/>
      <c r="I18" s="1"/>
      <c r="J18" s="1"/>
      <c r="K18" s="1"/>
      <c r="L18" s="1"/>
      <c r="M18" s="1"/>
      <c r="N18" s="3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25"/>
      <c r="AC18" s="1"/>
      <c r="AD18" s="36"/>
      <c r="AE18" s="1"/>
      <c r="AF18" s="1"/>
      <c r="AG18" s="24"/>
      <c r="AH18" s="9"/>
      <c r="AI18" s="9"/>
      <c r="AJ18" s="9"/>
      <c r="AK18" s="9"/>
      <c r="AL18" s="9"/>
    </row>
    <row r="19" spans="1:38" s="10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5"/>
      <c r="O19" s="37"/>
      <c r="P19" s="1"/>
      <c r="Q19" s="38"/>
      <c r="R19" s="1"/>
      <c r="S19" s="1"/>
      <c r="T19" s="1"/>
      <c r="U19" s="1"/>
      <c r="V19" s="1"/>
      <c r="W19" s="1"/>
      <c r="X19" s="1"/>
      <c r="Y19" s="1"/>
      <c r="Z19" s="1"/>
      <c r="AA19" s="1"/>
      <c r="AB19" s="25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23" t="s">
        <v>16</v>
      </c>
      <c r="C20" s="40"/>
      <c r="D20" s="40"/>
      <c r="E20" s="19" t="s">
        <v>4</v>
      </c>
      <c r="F20" s="19" t="s">
        <v>13</v>
      </c>
      <c r="G20" s="16" t="s">
        <v>14</v>
      </c>
      <c r="H20" s="19" t="s">
        <v>15</v>
      </c>
      <c r="I20" s="19" t="s">
        <v>3</v>
      </c>
      <c r="J20" s="1"/>
      <c r="K20" s="19" t="s">
        <v>25</v>
      </c>
      <c r="L20" s="19" t="s">
        <v>26</v>
      </c>
      <c r="M20" s="19" t="s">
        <v>27</v>
      </c>
      <c r="N20" s="31" t="s">
        <v>38</v>
      </c>
      <c r="O20" s="25"/>
      <c r="P20" s="41" t="s">
        <v>33</v>
      </c>
      <c r="Q20" s="13"/>
      <c r="R20" s="13"/>
      <c r="S20" s="13"/>
      <c r="T20" s="42"/>
      <c r="U20" s="42"/>
      <c r="V20" s="42"/>
      <c r="W20" s="42"/>
      <c r="X20" s="42"/>
      <c r="Y20" s="13"/>
      <c r="Z20" s="13"/>
      <c r="AA20" s="13"/>
      <c r="AB20" s="12"/>
      <c r="AC20" s="13"/>
      <c r="AD20" s="13"/>
      <c r="AE20" s="13"/>
      <c r="AF20" s="43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1" t="s">
        <v>17</v>
      </c>
      <c r="C21" s="13"/>
      <c r="D21" s="44"/>
      <c r="E21" s="27">
        <f>PRODUCT(E17)</f>
        <v>96</v>
      </c>
      <c r="F21" s="27">
        <f>PRODUCT(F17)</f>
        <v>1</v>
      </c>
      <c r="G21" s="27">
        <f>PRODUCT(G17)</f>
        <v>15</v>
      </c>
      <c r="H21" s="27">
        <f>PRODUCT(H17)</f>
        <v>20</v>
      </c>
      <c r="I21" s="27">
        <f>PRODUCT(I17)</f>
        <v>145</v>
      </c>
      <c r="J21" s="1"/>
      <c r="K21" s="45">
        <f>PRODUCT((F21+G21)/E21)</f>
        <v>0.16666666666666666</v>
      </c>
      <c r="L21" s="45">
        <f>PRODUCT(H21/E21)</f>
        <v>0.20833333333333334</v>
      </c>
      <c r="M21" s="45">
        <f>PRODUCT(I21/E21)</f>
        <v>1.5104166666666667</v>
      </c>
      <c r="N21" s="29">
        <f>PRODUCT(N17)</f>
        <v>0.33936390765189772</v>
      </c>
      <c r="O21" s="25">
        <f>PRODUCT(O17)</f>
        <v>427.2699504295361</v>
      </c>
      <c r="P21" s="46" t="s">
        <v>34</v>
      </c>
      <c r="Q21" s="47"/>
      <c r="R21" s="47"/>
      <c r="S21" s="48" t="s">
        <v>57</v>
      </c>
      <c r="T21" s="48"/>
      <c r="U21" s="48"/>
      <c r="V21" s="48"/>
      <c r="W21" s="48"/>
      <c r="X21" s="48"/>
      <c r="Y21" s="48"/>
      <c r="Z21" s="48"/>
      <c r="AA21" s="48"/>
      <c r="AB21" s="49"/>
      <c r="AC21" s="48"/>
      <c r="AD21" s="50" t="s">
        <v>39</v>
      </c>
      <c r="AE21" s="50"/>
      <c r="AF21" s="51" t="s">
        <v>58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52" t="s">
        <v>18</v>
      </c>
      <c r="C22" s="53"/>
      <c r="D22" s="54"/>
      <c r="E22" s="27">
        <f>PRODUCT(P17)</f>
        <v>7</v>
      </c>
      <c r="F22" s="27">
        <f>PRODUCT(Q17)</f>
        <v>0</v>
      </c>
      <c r="G22" s="27">
        <f>PRODUCT(R17)</f>
        <v>3</v>
      </c>
      <c r="H22" s="27">
        <f>PRODUCT(S17)</f>
        <v>1</v>
      </c>
      <c r="I22" s="27">
        <f>PRODUCT(T17)</f>
        <v>16</v>
      </c>
      <c r="J22" s="1"/>
      <c r="K22" s="45">
        <f>PRODUCT((F22+G22)/E22)</f>
        <v>0.42857142857142855</v>
      </c>
      <c r="L22" s="45">
        <f>PRODUCT(H22/E22)</f>
        <v>0.14285714285714285</v>
      </c>
      <c r="M22" s="45">
        <f>PRODUCT(I22/E22)</f>
        <v>2.2857142857142856</v>
      </c>
      <c r="N22" s="29">
        <v>0.64</v>
      </c>
      <c r="O22" s="55">
        <v>0</v>
      </c>
      <c r="P22" s="56" t="s">
        <v>35</v>
      </c>
      <c r="Q22" s="57"/>
      <c r="R22" s="57"/>
      <c r="S22" s="58" t="s">
        <v>60</v>
      </c>
      <c r="T22" s="58"/>
      <c r="U22" s="58"/>
      <c r="V22" s="58"/>
      <c r="W22" s="58"/>
      <c r="X22" s="58"/>
      <c r="Y22" s="58"/>
      <c r="Z22" s="58"/>
      <c r="AA22" s="58"/>
      <c r="AB22" s="59"/>
      <c r="AC22" s="58"/>
      <c r="AD22" s="60" t="s">
        <v>59</v>
      </c>
      <c r="AE22" s="60"/>
      <c r="AF22" s="61" t="s">
        <v>61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62" t="s">
        <v>19</v>
      </c>
      <c r="C23" s="63"/>
      <c r="D23" s="64"/>
      <c r="E23" s="30">
        <f>PRODUCT(U17)</f>
        <v>14</v>
      </c>
      <c r="F23" s="30">
        <f>PRODUCT(V17)</f>
        <v>0</v>
      </c>
      <c r="G23" s="30">
        <f>PRODUCT(W17)</f>
        <v>4</v>
      </c>
      <c r="H23" s="30">
        <f>PRODUCT(X17)</f>
        <v>7</v>
      </c>
      <c r="I23" s="30">
        <f>PRODUCT(Y17)</f>
        <v>29</v>
      </c>
      <c r="J23" s="1"/>
      <c r="K23" s="65">
        <f>PRODUCT((F23+G23)/E23)</f>
        <v>0.2857142857142857</v>
      </c>
      <c r="L23" s="65">
        <f>PRODUCT(H23/E23)</f>
        <v>0.5</v>
      </c>
      <c r="M23" s="65">
        <f>PRODUCT(I23/E23)</f>
        <v>2.0714285714285716</v>
      </c>
      <c r="N23" s="66"/>
      <c r="O23" s="25">
        <v>0</v>
      </c>
      <c r="P23" s="56" t="s">
        <v>36</v>
      </c>
      <c r="Q23" s="57"/>
      <c r="R23" s="57"/>
      <c r="S23" s="58" t="s">
        <v>63</v>
      </c>
      <c r="T23" s="58"/>
      <c r="U23" s="58"/>
      <c r="V23" s="58"/>
      <c r="W23" s="58"/>
      <c r="X23" s="58"/>
      <c r="Y23" s="58"/>
      <c r="Z23" s="58"/>
      <c r="AA23" s="58"/>
      <c r="AB23" s="59"/>
      <c r="AC23" s="58"/>
      <c r="AD23" s="60" t="s">
        <v>62</v>
      </c>
      <c r="AE23" s="60"/>
      <c r="AF23" s="61" t="s">
        <v>64</v>
      </c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67" t="s">
        <v>20</v>
      </c>
      <c r="C24" s="68"/>
      <c r="D24" s="69"/>
      <c r="E24" s="19">
        <f>SUM(E21:E23)</f>
        <v>117</v>
      </c>
      <c r="F24" s="19">
        <f>SUM(F21:F23)</f>
        <v>1</v>
      </c>
      <c r="G24" s="19">
        <f>SUM(G21:G23)</f>
        <v>22</v>
      </c>
      <c r="H24" s="19">
        <f>SUM(H21:H23)</f>
        <v>28</v>
      </c>
      <c r="I24" s="19">
        <f>SUM(I21:I23)</f>
        <v>190</v>
      </c>
      <c r="J24" s="1"/>
      <c r="K24" s="70">
        <f>PRODUCT((F24+G24)/E24)</f>
        <v>0.19658119658119658</v>
      </c>
      <c r="L24" s="70">
        <f>PRODUCT(H24/E24)</f>
        <v>0.23931623931623933</v>
      </c>
      <c r="M24" s="70">
        <f>PRODUCT(I24/E24)</f>
        <v>1.6239316239316239</v>
      </c>
      <c r="N24" s="31"/>
      <c r="O24" s="25">
        <f>SUM(O21:O23)</f>
        <v>427.2699504295361</v>
      </c>
      <c r="P24" s="71" t="s">
        <v>37</v>
      </c>
      <c r="Q24" s="72"/>
      <c r="R24" s="72"/>
      <c r="S24" s="73"/>
      <c r="T24" s="73"/>
      <c r="U24" s="73"/>
      <c r="V24" s="73"/>
      <c r="W24" s="73"/>
      <c r="X24" s="73"/>
      <c r="Y24" s="73"/>
      <c r="Z24" s="73"/>
      <c r="AA24" s="73"/>
      <c r="AB24" s="74"/>
      <c r="AC24" s="73"/>
      <c r="AD24" s="73"/>
      <c r="AE24" s="75"/>
      <c r="AF24" s="76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36"/>
      <c r="C25" s="36"/>
      <c r="D25" s="36"/>
      <c r="E25" s="36"/>
      <c r="F25" s="36"/>
      <c r="G25" s="36"/>
      <c r="H25" s="36"/>
      <c r="I25" s="36"/>
      <c r="J25" s="1"/>
      <c r="K25" s="36"/>
      <c r="L25" s="36"/>
      <c r="M25" s="36"/>
      <c r="N25" s="35"/>
      <c r="O25" s="25"/>
      <c r="P25" s="1"/>
      <c r="Q25" s="38"/>
      <c r="R25" s="1"/>
      <c r="S25" s="1"/>
      <c r="T25" s="25"/>
      <c r="U25" s="25"/>
      <c r="V25" s="77"/>
      <c r="W25" s="1"/>
      <c r="X25" s="1"/>
      <c r="Y25" s="1"/>
      <c r="Z25" s="1"/>
      <c r="AA25" s="1"/>
      <c r="AB25" s="25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 t="s">
        <v>40</v>
      </c>
      <c r="C26" s="1"/>
      <c r="D26" s="1" t="s">
        <v>54</v>
      </c>
      <c r="E26" s="1"/>
      <c r="F26" s="25"/>
      <c r="G26" s="1"/>
      <c r="H26" s="1"/>
      <c r="I26" s="1"/>
      <c r="J26" s="1"/>
      <c r="K26" s="1"/>
      <c r="L26" s="1"/>
      <c r="M26" s="1"/>
      <c r="N26" s="38"/>
      <c r="O26" s="25"/>
      <c r="P26" s="1"/>
      <c r="Q26" s="38"/>
      <c r="R26" s="1"/>
      <c r="S26" s="1"/>
      <c r="T26" s="25"/>
      <c r="U26" s="25"/>
      <c r="V26" s="77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 t="s">
        <v>55</v>
      </c>
      <c r="E27" s="1"/>
      <c r="F27" s="25"/>
      <c r="G27" s="1"/>
      <c r="H27" s="1"/>
      <c r="I27" s="1"/>
      <c r="J27" s="1"/>
      <c r="K27" s="1"/>
      <c r="L27" s="1"/>
      <c r="M27" s="1"/>
      <c r="N27" s="38"/>
      <c r="O27" s="25"/>
      <c r="P27" s="1"/>
      <c r="Q27" s="38"/>
      <c r="R27" s="1"/>
      <c r="S27" s="1"/>
      <c r="T27" s="25"/>
      <c r="U27" s="25"/>
      <c r="V27" s="77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 t="s">
        <v>56</v>
      </c>
      <c r="E28" s="1"/>
      <c r="F28" s="25"/>
      <c r="G28" s="1"/>
      <c r="H28" s="1"/>
      <c r="I28" s="1"/>
      <c r="J28" s="1"/>
      <c r="K28" s="1"/>
      <c r="L28" s="1"/>
      <c r="M28" s="1"/>
      <c r="N28" s="38"/>
      <c r="O28" s="25"/>
      <c r="P28" s="1"/>
      <c r="Q28" s="38"/>
      <c r="R28" s="1"/>
      <c r="S28" s="1"/>
      <c r="T28" s="25"/>
      <c r="U28" s="25"/>
      <c r="V28" s="77"/>
      <c r="W28" s="1"/>
      <c r="X28" s="1"/>
      <c r="Y28" s="1"/>
      <c r="Z28" s="1"/>
      <c r="AA28" s="1"/>
      <c r="AB28" s="25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 t="s">
        <v>70</v>
      </c>
      <c r="E29" s="1"/>
      <c r="F29" s="25"/>
      <c r="G29" s="1"/>
      <c r="H29" s="1"/>
      <c r="I29" s="1"/>
      <c r="J29" s="1"/>
      <c r="K29" s="1"/>
      <c r="L29" s="1"/>
      <c r="M29" s="1"/>
      <c r="N29" s="38"/>
      <c r="O29" s="25"/>
      <c r="P29" s="1"/>
      <c r="Q29" s="38"/>
      <c r="R29" s="1"/>
      <c r="S29" s="1"/>
      <c r="T29" s="25"/>
      <c r="U29" s="25"/>
      <c r="V29" s="77"/>
      <c r="W29" s="1"/>
      <c r="X29" s="1"/>
      <c r="Y29" s="1"/>
      <c r="Z29" s="1"/>
      <c r="AA29" s="1"/>
      <c r="AB29" s="25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 t="s">
        <v>69</v>
      </c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38"/>
      <c r="R30" s="1"/>
      <c r="S30" s="1"/>
      <c r="T30" s="25"/>
      <c r="U30" s="25"/>
      <c r="V30" s="77"/>
      <c r="W30" s="1"/>
      <c r="X30" s="1"/>
      <c r="Y30" s="1"/>
      <c r="Z30" s="1"/>
      <c r="AA30" s="1"/>
      <c r="AB30" s="25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9" customFormat="1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78"/>
      <c r="N31" s="78"/>
      <c r="O31" s="25"/>
      <c r="P31" s="1"/>
      <c r="Q31" s="38"/>
      <c r="R31" s="1"/>
      <c r="S31" s="25"/>
      <c r="T31" s="25"/>
      <c r="U31" s="25"/>
      <c r="V31" s="25"/>
      <c r="W31" s="1"/>
      <c r="X31" s="1"/>
      <c r="Y31" s="1"/>
      <c r="Z31" s="1"/>
      <c r="AA31" s="1"/>
      <c r="AB31" s="25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9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25"/>
      <c r="V32" s="77"/>
      <c r="W32" s="1"/>
      <c r="X32" s="1"/>
      <c r="Y32" s="1"/>
      <c r="Z32" s="1"/>
      <c r="AA32" s="1"/>
      <c r="AB32" s="25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9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1"/>
      <c r="T33" s="25"/>
      <c r="U33" s="25"/>
      <c r="V33" s="77"/>
      <c r="W33" s="1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8"/>
      <c r="R34" s="1"/>
      <c r="S34" s="1"/>
      <c r="T34" s="25"/>
      <c r="U34" s="25"/>
      <c r="V34" s="77"/>
      <c r="W34" s="1"/>
      <c r="X34" s="25"/>
      <c r="Y34" s="25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25"/>
      <c r="V35" s="77"/>
      <c r="W35" s="1"/>
      <c r="X35" s="25"/>
      <c r="Y35" s="25"/>
      <c r="Z35" s="25"/>
      <c r="AA35" s="25"/>
      <c r="AB35" s="25"/>
      <c r="AC35" s="25"/>
      <c r="AD35" s="25"/>
      <c r="AE35" s="25"/>
      <c r="AF35" s="25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1"/>
      <c r="Q36" s="38"/>
      <c r="R36" s="1"/>
      <c r="S36" s="1"/>
      <c r="T36" s="25"/>
      <c r="U36" s="25"/>
      <c r="V36" s="77"/>
      <c r="W36" s="1"/>
      <c r="X36" s="1"/>
      <c r="Y36" s="1"/>
      <c r="Z36" s="1"/>
      <c r="AA36" s="1"/>
      <c r="AB36" s="25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8"/>
      <c r="N37" s="35"/>
      <c r="O37" s="25"/>
      <c r="P37" s="1"/>
      <c r="Q37" s="38"/>
      <c r="R37" s="1"/>
      <c r="S37" s="25"/>
      <c r="T37" s="25"/>
      <c r="U37" s="25"/>
      <c r="V37" s="25"/>
      <c r="W37" s="1"/>
      <c r="X37" s="1"/>
      <c r="Y37" s="1"/>
      <c r="Z37" s="1"/>
      <c r="AA37" s="1"/>
      <c r="AB37" s="25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8"/>
      <c r="N38" s="78"/>
      <c r="O38" s="25"/>
      <c r="P38" s="1"/>
      <c r="Q38" s="38"/>
      <c r="R38" s="1"/>
      <c r="S38" s="25"/>
      <c r="T38" s="25"/>
      <c r="U38" s="25"/>
      <c r="V38" s="25"/>
      <c r="W38" s="1"/>
      <c r="X38" s="1"/>
      <c r="Y38" s="1"/>
      <c r="Z38" s="1"/>
      <c r="AA38" s="1"/>
      <c r="AB38" s="25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77"/>
      <c r="W39" s="1"/>
      <c r="X39" s="1"/>
      <c r="Y39" s="1"/>
      <c r="Z39" s="1"/>
      <c r="AA39" s="1"/>
      <c r="AB39" s="25"/>
      <c r="AC39" s="1"/>
      <c r="AD39" s="1"/>
      <c r="AE39" s="1"/>
      <c r="AF39" s="39"/>
      <c r="AG39" s="9"/>
      <c r="AH39" s="79"/>
      <c r="AI39" s="79"/>
      <c r="AJ39" s="79"/>
      <c r="AK39" s="79"/>
      <c r="AL39" s="7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77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9"/>
      <c r="AH40" s="79"/>
      <c r="AI40" s="79"/>
      <c r="AJ40" s="79"/>
      <c r="AK40" s="79"/>
      <c r="AL40" s="79"/>
    </row>
    <row r="41" spans="1:38" ht="15" customHeight="1" x14ac:dyDescent="0.25">
      <c r="A41" s="8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77"/>
      <c r="W41" s="1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A42" s="8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77"/>
      <c r="W42" s="1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A43" s="8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1"/>
      <c r="Q43" s="38"/>
      <c r="R43" s="1"/>
      <c r="S43" s="1"/>
      <c r="T43" s="25"/>
      <c r="U43" s="25"/>
      <c r="V43" s="77"/>
      <c r="W43" s="1"/>
      <c r="X43" s="1"/>
      <c r="Y43" s="1"/>
      <c r="Z43" s="1"/>
      <c r="AA43" s="1"/>
      <c r="AB43" s="25"/>
      <c r="AC43" s="1"/>
      <c r="AD43" s="1"/>
      <c r="AE43" s="1"/>
      <c r="AF43" s="39"/>
      <c r="AG43" s="9"/>
    </row>
    <row r="44" spans="1:38" ht="15" customHeight="1" x14ac:dyDescent="0.25">
      <c r="A44" s="80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8"/>
      <c r="N44" s="35"/>
      <c r="O44" s="25"/>
      <c r="P44" s="1"/>
      <c r="Q44" s="38"/>
      <c r="R44" s="1"/>
      <c r="S44" s="25"/>
      <c r="T44" s="25"/>
      <c r="U44" s="25"/>
      <c r="V44" s="25"/>
      <c r="W44" s="1"/>
      <c r="X44" s="1"/>
      <c r="Y44" s="1"/>
      <c r="Z44" s="1"/>
      <c r="AA44" s="1"/>
      <c r="AB44" s="25"/>
      <c r="AC44" s="1"/>
      <c r="AD44" s="1"/>
      <c r="AE44" s="1"/>
      <c r="AF44" s="39"/>
      <c r="AG44" s="9"/>
    </row>
    <row r="45" spans="1:38" ht="15" customHeight="1" x14ac:dyDescent="0.25">
      <c r="A45" s="8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25"/>
      <c r="U45" s="25"/>
      <c r="V45" s="77"/>
      <c r="W45" s="1"/>
      <c r="X45" s="25"/>
      <c r="Y45" s="25"/>
      <c r="Z45" s="25"/>
      <c r="AA45" s="25"/>
      <c r="AB45" s="25"/>
      <c r="AC45" s="25"/>
      <c r="AD45" s="25"/>
      <c r="AE45" s="25"/>
      <c r="AF45" s="25"/>
      <c r="AG45" s="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77"/>
      <c r="W46" s="1"/>
      <c r="X46" s="1"/>
      <c r="Y46" s="1"/>
      <c r="Z46" s="1"/>
      <c r="AA46" s="1"/>
      <c r="AB46" s="25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77"/>
      <c r="W47" s="1"/>
      <c r="X47" s="1"/>
      <c r="Y47" s="1"/>
      <c r="Z47" s="1"/>
      <c r="AA47" s="1"/>
      <c r="AB47" s="25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77"/>
      <c r="W48" s="1"/>
      <c r="X48" s="1"/>
      <c r="Y48" s="1"/>
      <c r="Z48" s="1"/>
      <c r="AA48" s="1"/>
      <c r="AB48" s="25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77"/>
      <c r="W49" s="1"/>
      <c r="X49" s="1"/>
      <c r="Y49" s="1"/>
      <c r="Z49" s="1"/>
      <c r="AA49" s="1"/>
      <c r="AB49" s="25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77"/>
      <c r="W50" s="1"/>
      <c r="X50" s="1"/>
      <c r="Y50" s="1"/>
      <c r="Z50" s="1"/>
      <c r="AA50" s="1"/>
      <c r="AB50" s="25"/>
      <c r="AC50" s="1"/>
      <c r="AD50" s="1"/>
      <c r="AE50" s="1"/>
      <c r="AF50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2019-02-10T20:30:39Z</dcterms:modified>
</cp:coreProperties>
</file>