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20" i="3" l="1"/>
  <c r="O23" i="3"/>
  <c r="N23" i="3"/>
  <c r="M23" i="3"/>
  <c r="L23" i="3"/>
  <c r="K23" i="3"/>
  <c r="AS20" i="3"/>
  <c r="AQ20" i="3"/>
  <c r="AR20" i="3" s="1"/>
  <c r="AP20" i="3"/>
  <c r="AO20" i="3"/>
  <c r="AN20" i="3"/>
  <c r="AM20" i="3"/>
  <c r="AG20" i="3"/>
  <c r="AE20" i="3"/>
  <c r="I25" i="3" s="1"/>
  <c r="AD20" i="3"/>
  <c r="H25" i="3" s="1"/>
  <c r="AC20" i="3"/>
  <c r="G25" i="3" s="1"/>
  <c r="AB20" i="3"/>
  <c r="F25" i="3" s="1"/>
  <c r="AA20" i="3"/>
  <c r="E25" i="3" s="1"/>
  <c r="W20" i="3"/>
  <c r="V20" i="3" s="1"/>
  <c r="U20" i="3"/>
  <c r="T20" i="3"/>
  <c r="S20" i="3"/>
  <c r="R20" i="3"/>
  <c r="Q20" i="3"/>
  <c r="K20" i="3"/>
  <c r="I20" i="3"/>
  <c r="I24" i="3" s="1"/>
  <c r="I26" i="3" s="1"/>
  <c r="H20" i="3"/>
  <c r="H24" i="3" s="1"/>
  <c r="H26" i="3" s="1"/>
  <c r="G20" i="3"/>
  <c r="G24" i="3" s="1"/>
  <c r="G26" i="3" s="1"/>
  <c r="F20" i="3"/>
  <c r="F24" i="3" s="1"/>
  <c r="F26" i="3" s="1"/>
  <c r="E20" i="3"/>
  <c r="E24" i="3" s="1"/>
  <c r="E26" i="3" s="1"/>
  <c r="K24" i="3" l="1"/>
  <c r="L24" i="3"/>
  <c r="N24" i="3"/>
  <c r="M24" i="3"/>
  <c r="O24" i="3"/>
  <c r="M25" i="3"/>
  <c r="K25" i="3"/>
  <c r="K26" i="3" s="1"/>
  <c r="J26" i="3" s="1"/>
  <c r="M26" i="3"/>
  <c r="N26" i="3"/>
  <c r="L26" i="3"/>
  <c r="N25" i="3"/>
  <c r="L25" i="3"/>
  <c r="O26" i="3"/>
  <c r="O25" i="3"/>
  <c r="AF20" i="3"/>
  <c r="AB20" i="1"/>
  <c r="AA20" i="1"/>
  <c r="Z20" i="1"/>
  <c r="Y20" i="1"/>
  <c r="X20" i="1"/>
  <c r="W20" i="1"/>
  <c r="J25" i="3" l="1"/>
</calcChain>
</file>

<file path=xl/sharedStrings.xml><?xml version="1.0" encoding="utf-8"?>
<sst xmlns="http://schemas.openxmlformats.org/spreadsheetml/2006/main" count="216" uniqueCount="87">
  <si>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</si>
  <si>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</si>
  <si>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</si>
  <si>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</si>
  <si>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</si>
  <si>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</si>
  <si>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</si>
  <si>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</si>
  <si>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</si>
  <si>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</si>
  <si>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</si>
  <si>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</si>
  <si>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</si>
  <si>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</si>
  <si>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</si>
  <si>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</si>
  <si>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</si>
  <si>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</si>
  <si>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</si>
  <si>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</si>
  <si>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</si>
  <si>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</si>
  <si>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</si>
  <si>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</si>
  <si>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</si>
  <si>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</si>
  <si>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</si>
  <si>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</si>
  <si>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</si>
  <si>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</si>
  <si>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</si>
  <si>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</si>
  <si>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</si>
  <si>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</si>
  <si>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</si>
  <si>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12.</t>
  </si>
  <si>
    <t>LP</t>
  </si>
  <si>
    <t>20.05. 2001  LP - PattU  0-2  (1-2, 2-3)</t>
  </si>
  <si>
    <t xml:space="preserve">  20 v   7 kk 28 pv</t>
  </si>
  <si>
    <t>07.06. 2001  LP - IPV  2-1  (3-4, 4-3, 1-0)</t>
  </si>
  <si>
    <t xml:space="preserve">  20 v   8 kk 16 pv</t>
  </si>
  <si>
    <t>7.  ottelu</t>
  </si>
  <si>
    <t>14.06. 2001  LP - AA  1-2  (0-3, 8-3, 0-4)</t>
  </si>
  <si>
    <t xml:space="preserve">  20 v   8 kk 23 pv</t>
  </si>
  <si>
    <t>ykköspesis</t>
  </si>
  <si>
    <t>JoKo</t>
  </si>
  <si>
    <t>suomensarja</t>
  </si>
  <si>
    <t>KöLa</t>
  </si>
  <si>
    <t>10.</t>
  </si>
  <si>
    <t>1.</t>
  </si>
  <si>
    <t>16.</t>
  </si>
  <si>
    <t>11.</t>
  </si>
  <si>
    <t>2.</t>
  </si>
  <si>
    <t>6.</t>
  </si>
  <si>
    <t>4.</t>
  </si>
  <si>
    <t>Seurat</t>
  </si>
  <si>
    <t>LP = Loimaan Palloilijat  (1931),  kasvattajaseura</t>
  </si>
  <si>
    <t>KöLa = Köyliön Lallit  (1946)</t>
  </si>
  <si>
    <t>JoKo = Jokioisten Koetus  (1902)</t>
  </si>
  <si>
    <t>22.9.1980   Loimaa</t>
  </si>
  <si>
    <t>LP Juniorit = Loimaan Palloilijat Junioripesis  (2003)</t>
  </si>
  <si>
    <t>LP Juniorit</t>
  </si>
  <si>
    <t>YKKÖSPESIS</t>
  </si>
  <si>
    <t>PuMu</t>
  </si>
  <si>
    <t>PuMu = Puna-Mustat, Helsinki  (1941)</t>
  </si>
  <si>
    <t xml:space="preserve"> Arvo-ottelut</t>
  </si>
  <si>
    <t>Mitalit</t>
  </si>
  <si>
    <t>hSM</t>
  </si>
  <si>
    <t>Lyöty</t>
  </si>
  <si>
    <t>Tuotu</t>
  </si>
  <si>
    <t>Petri Köykkä (ent. Mäki)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</si>
  <si>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</si>
  <si>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</si>
  <si>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</si>
  <si>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</si>
  <si>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</si>
  <si>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</si>
  <si>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</si>
  <si>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</si>
  <si>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</si>
  <si>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MyVe</t>
  </si>
  <si>
    <t>7.</t>
  </si>
  <si>
    <t>9.</t>
  </si>
  <si>
    <t>8.</t>
  </si>
  <si>
    <t>5.</t>
  </si>
  <si>
    <t xml:space="preserve">LP Jun </t>
  </si>
  <si>
    <t>LP Jun = Loimaan Palloilijat Junioripesis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</si>
</sst>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0" fillId="2" borderId="0" xfId="0" applyFill="1"/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13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7" customWidth="1"/>
    <col min="16" max="20" width="5.7109375" style="81" customWidth="1"/>
    <col min="21" max="21" width="8.7109375" style="81" customWidth="1"/>
    <col min="22" max="22" width="0.7109375" style="27" customWidth="1"/>
    <col min="23" max="27" width="5.7109375" style="81" customWidth="1"/>
    <col min="28" max="28" width="8.7109375" style="81" customWidth="1"/>
    <col min="29" max="29" width="0.7109375" style="27" customWidth="1"/>
    <col min="30" max="35" width="5.7109375" style="81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70</v>
      </c>
      <c r="C1" s="3"/>
      <c r="D1" s="4"/>
      <c r="E1" s="5" t="s">
        <v>59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0"/>
      <c r="W2" s="22" t="s">
        <v>16</v>
      </c>
      <c r="X2" s="14"/>
      <c r="Y2" s="14"/>
      <c r="Z2" s="14"/>
      <c r="AA2" s="14"/>
      <c r="AB2" s="14"/>
      <c r="AC2" s="90"/>
      <c r="AD2" s="22" t="s">
        <v>65</v>
      </c>
      <c r="AE2" s="14"/>
      <c r="AF2" s="14"/>
      <c r="AG2" s="20"/>
      <c r="AH2" s="14" t="s">
        <v>66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67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5">
      <c r="A4" s="9"/>
      <c r="B4" s="25">
        <v>2001</v>
      </c>
      <c r="C4" s="25" t="s">
        <v>35</v>
      </c>
      <c r="D4" s="2" t="s">
        <v>36</v>
      </c>
      <c r="E4" s="25">
        <v>27</v>
      </c>
      <c r="F4" s="25">
        <v>0</v>
      </c>
      <c r="G4" s="25">
        <v>1</v>
      </c>
      <c r="H4" s="25">
        <v>3</v>
      </c>
      <c r="I4" s="25">
        <v>15</v>
      </c>
      <c r="J4" s="25">
        <v>10</v>
      </c>
      <c r="K4" s="25">
        <v>1</v>
      </c>
      <c r="L4" s="25">
        <v>3</v>
      </c>
      <c r="M4" s="25">
        <v>1</v>
      </c>
      <c r="N4" s="26">
        <v>0.32600000000000001</v>
      </c>
      <c r="O4" s="27"/>
      <c r="P4" s="25"/>
      <c r="Q4" s="25"/>
      <c r="R4" s="25"/>
      <c r="S4" s="25"/>
      <c r="T4" s="25"/>
      <c r="U4" s="25"/>
      <c r="V4" s="27"/>
      <c r="W4" s="69">
        <v>2</v>
      </c>
      <c r="X4" s="69">
        <v>0</v>
      </c>
      <c r="Y4" s="69">
        <v>0</v>
      </c>
      <c r="Z4" s="69">
        <v>1</v>
      </c>
      <c r="AA4" s="69">
        <v>1</v>
      </c>
      <c r="AB4" s="71">
        <v>0.2</v>
      </c>
      <c r="AC4" s="27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2002</v>
      </c>
      <c r="C5" s="29"/>
      <c r="D5" s="2"/>
      <c r="E5" s="25"/>
      <c r="F5" s="30"/>
      <c r="G5" s="25"/>
      <c r="H5" s="25"/>
      <c r="I5" s="25"/>
      <c r="J5" s="25"/>
      <c r="K5" s="25"/>
      <c r="L5" s="25"/>
      <c r="M5" s="25"/>
      <c r="N5" s="26"/>
      <c r="O5" s="24"/>
      <c r="P5" s="25"/>
      <c r="Q5" s="25"/>
      <c r="R5" s="25"/>
      <c r="S5" s="25"/>
      <c r="T5" s="25"/>
      <c r="U5" s="25"/>
      <c r="V5" s="24"/>
      <c r="W5" s="69"/>
      <c r="X5" s="69"/>
      <c r="Y5" s="69"/>
      <c r="Z5" s="69"/>
      <c r="AA5" s="69"/>
      <c r="AB5" s="71"/>
      <c r="AC5" s="24"/>
      <c r="AD5" s="25"/>
      <c r="AE5" s="30"/>
      <c r="AF5" s="30"/>
      <c r="AG5" s="25"/>
      <c r="AH5" s="25"/>
      <c r="AI5" s="25"/>
      <c r="AJ5" s="9"/>
    </row>
    <row r="6" spans="1:36" s="23" customFormat="1" ht="15" customHeight="1" x14ac:dyDescent="0.2">
      <c r="A6" s="9"/>
      <c r="B6" s="31">
        <v>2003</v>
      </c>
      <c r="C6" s="32" t="s">
        <v>48</v>
      </c>
      <c r="D6" s="33" t="s">
        <v>36</v>
      </c>
      <c r="E6" s="31"/>
      <c r="F6" s="34" t="s">
        <v>44</v>
      </c>
      <c r="G6" s="32"/>
      <c r="H6" s="83"/>
      <c r="I6" s="31"/>
      <c r="J6" s="31"/>
      <c r="K6" s="31"/>
      <c r="L6" s="31"/>
      <c r="M6" s="31"/>
      <c r="N6" s="35"/>
      <c r="O6" s="24"/>
      <c r="P6" s="25"/>
      <c r="Q6" s="25"/>
      <c r="R6" s="25"/>
      <c r="S6" s="25"/>
      <c r="T6" s="25"/>
      <c r="U6" s="25"/>
      <c r="V6" s="24"/>
      <c r="W6" s="69"/>
      <c r="X6" s="69"/>
      <c r="Y6" s="69"/>
      <c r="Z6" s="69"/>
      <c r="AA6" s="69"/>
      <c r="AB6" s="71"/>
      <c r="AC6" s="24"/>
      <c r="AD6" s="25"/>
      <c r="AE6" s="30"/>
      <c r="AF6" s="30"/>
      <c r="AG6" s="25"/>
      <c r="AH6" s="25"/>
      <c r="AI6" s="25"/>
      <c r="AJ6" s="9"/>
    </row>
    <row r="7" spans="1:36" s="23" customFormat="1" ht="15" customHeight="1" x14ac:dyDescent="0.25">
      <c r="A7" s="9"/>
      <c r="B7" s="36">
        <v>2004</v>
      </c>
      <c r="C7" s="37" t="s">
        <v>49</v>
      </c>
      <c r="D7" s="38" t="s">
        <v>45</v>
      </c>
      <c r="E7" s="36"/>
      <c r="F7" s="39" t="s">
        <v>46</v>
      </c>
      <c r="G7" s="37"/>
      <c r="H7" s="84"/>
      <c r="I7" s="36"/>
      <c r="J7" s="36"/>
      <c r="K7" s="36"/>
      <c r="L7" s="36"/>
      <c r="M7" s="36"/>
      <c r="N7" s="40"/>
      <c r="O7" s="27"/>
      <c r="P7" s="25"/>
      <c r="Q7" s="25"/>
      <c r="R7" s="25"/>
      <c r="S7" s="25"/>
      <c r="T7" s="25"/>
      <c r="U7" s="25"/>
      <c r="V7" s="27"/>
      <c r="W7" s="69"/>
      <c r="X7" s="69"/>
      <c r="Y7" s="69"/>
      <c r="Z7" s="69"/>
      <c r="AA7" s="69"/>
      <c r="AB7" s="71"/>
      <c r="AC7" s="27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1">
        <v>2005</v>
      </c>
      <c r="C8" s="32" t="s">
        <v>51</v>
      </c>
      <c r="D8" s="33" t="s">
        <v>47</v>
      </c>
      <c r="E8" s="31"/>
      <c r="F8" s="34" t="s">
        <v>44</v>
      </c>
      <c r="G8" s="32"/>
      <c r="H8" s="83"/>
      <c r="I8" s="31"/>
      <c r="J8" s="31"/>
      <c r="K8" s="31"/>
      <c r="L8" s="31"/>
      <c r="M8" s="31"/>
      <c r="N8" s="35"/>
      <c r="O8" s="27"/>
      <c r="P8" s="25"/>
      <c r="Q8" s="25"/>
      <c r="R8" s="25"/>
      <c r="S8" s="25"/>
      <c r="T8" s="25"/>
      <c r="U8" s="25"/>
      <c r="V8" s="27"/>
      <c r="W8" s="69"/>
      <c r="X8" s="69"/>
      <c r="Y8" s="69"/>
      <c r="Z8" s="69"/>
      <c r="AA8" s="69"/>
      <c r="AB8" s="71"/>
      <c r="AC8" s="27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1">
        <v>2006</v>
      </c>
      <c r="C9" s="32" t="s">
        <v>50</v>
      </c>
      <c r="D9" s="33" t="s">
        <v>45</v>
      </c>
      <c r="E9" s="31"/>
      <c r="F9" s="34" t="s">
        <v>44</v>
      </c>
      <c r="G9" s="32"/>
      <c r="H9" s="83"/>
      <c r="I9" s="31"/>
      <c r="J9" s="31"/>
      <c r="K9" s="31"/>
      <c r="L9" s="31"/>
      <c r="M9" s="31"/>
      <c r="N9" s="35"/>
      <c r="O9" s="27"/>
      <c r="P9" s="25"/>
      <c r="Q9" s="25"/>
      <c r="R9" s="28"/>
      <c r="S9" s="25"/>
      <c r="T9" s="25"/>
      <c r="U9" s="25"/>
      <c r="V9" s="27"/>
      <c r="W9" s="69"/>
      <c r="X9" s="69"/>
      <c r="Y9" s="69"/>
      <c r="Z9" s="69"/>
      <c r="AA9" s="69"/>
      <c r="AB9" s="71"/>
      <c r="AC9" s="27"/>
      <c r="AD9" s="25"/>
      <c r="AE9" s="30"/>
      <c r="AF9" s="91"/>
      <c r="AG9" s="28"/>
      <c r="AH9" s="29"/>
      <c r="AI9" s="25"/>
      <c r="AJ9" s="9"/>
    </row>
    <row r="10" spans="1:36" s="23" customFormat="1" ht="15" customHeight="1" x14ac:dyDescent="0.25">
      <c r="A10" s="9"/>
      <c r="B10" s="36">
        <v>2007</v>
      </c>
      <c r="C10" s="37" t="s">
        <v>52</v>
      </c>
      <c r="D10" s="38" t="s">
        <v>47</v>
      </c>
      <c r="E10" s="36"/>
      <c r="F10" s="39" t="s">
        <v>46</v>
      </c>
      <c r="G10" s="37"/>
      <c r="H10" s="84"/>
      <c r="I10" s="36"/>
      <c r="J10" s="36"/>
      <c r="K10" s="36"/>
      <c r="L10" s="36"/>
      <c r="M10" s="36"/>
      <c r="N10" s="40"/>
      <c r="O10" s="27"/>
      <c r="P10" s="25"/>
      <c r="Q10" s="25"/>
      <c r="R10" s="25"/>
      <c r="S10" s="25"/>
      <c r="T10" s="25"/>
      <c r="U10" s="25"/>
      <c r="V10" s="27"/>
      <c r="W10" s="69"/>
      <c r="X10" s="69"/>
      <c r="Y10" s="69"/>
      <c r="Z10" s="69"/>
      <c r="AA10" s="69"/>
      <c r="AB10" s="71"/>
      <c r="AC10" s="27"/>
      <c r="AD10" s="25"/>
      <c r="AE10" s="25"/>
      <c r="AF10" s="28"/>
      <c r="AG10" s="28"/>
      <c r="AH10" s="29"/>
      <c r="AI10" s="25"/>
      <c r="AJ10" s="9"/>
    </row>
    <row r="11" spans="1:36" s="23" customFormat="1" ht="15" customHeight="1" x14ac:dyDescent="0.25">
      <c r="A11" s="9"/>
      <c r="B11" s="25">
        <v>2008</v>
      </c>
      <c r="C11" s="29"/>
      <c r="D11" s="2"/>
      <c r="E11" s="25"/>
      <c r="F11" s="30"/>
      <c r="G11" s="25"/>
      <c r="H11" s="25"/>
      <c r="I11" s="25"/>
      <c r="J11" s="25"/>
      <c r="K11" s="25"/>
      <c r="L11" s="25"/>
      <c r="M11" s="25"/>
      <c r="N11" s="26"/>
      <c r="O11" s="27"/>
      <c r="P11" s="25"/>
      <c r="Q11" s="25"/>
      <c r="R11" s="25"/>
      <c r="S11" s="25"/>
      <c r="T11" s="25"/>
      <c r="U11" s="25"/>
      <c r="V11" s="27"/>
      <c r="W11" s="69"/>
      <c r="X11" s="69"/>
      <c r="Y11" s="69"/>
      <c r="Z11" s="69"/>
      <c r="AA11" s="69"/>
      <c r="AB11" s="71"/>
      <c r="AC11" s="27"/>
      <c r="AD11" s="25"/>
      <c r="AE11" s="30"/>
      <c r="AF11" s="91"/>
      <c r="AG11" s="28"/>
      <c r="AH11" s="29"/>
      <c r="AI11" s="25"/>
      <c r="AJ11" s="9"/>
    </row>
    <row r="12" spans="1:36" s="23" customFormat="1" ht="15" customHeight="1" x14ac:dyDescent="0.25">
      <c r="A12" s="9"/>
      <c r="B12" s="36">
        <v>2009</v>
      </c>
      <c r="C12" s="37" t="s">
        <v>53</v>
      </c>
      <c r="D12" s="38" t="s">
        <v>61</v>
      </c>
      <c r="E12" s="36"/>
      <c r="F12" s="39" t="s">
        <v>46</v>
      </c>
      <c r="G12" s="36"/>
      <c r="H12" s="36"/>
      <c r="I12" s="36"/>
      <c r="J12" s="36"/>
      <c r="K12" s="36"/>
      <c r="L12" s="36"/>
      <c r="M12" s="36"/>
      <c r="N12" s="40"/>
      <c r="O12" s="27"/>
      <c r="P12" s="25"/>
      <c r="Q12" s="25"/>
      <c r="R12" s="25"/>
      <c r="S12" s="25"/>
      <c r="T12" s="25"/>
      <c r="U12" s="25"/>
      <c r="V12" s="27"/>
      <c r="W12" s="69"/>
      <c r="X12" s="69"/>
      <c r="Y12" s="69"/>
      <c r="Z12" s="69"/>
      <c r="AA12" s="69"/>
      <c r="AB12" s="71"/>
      <c r="AC12" s="27"/>
      <c r="AD12" s="25"/>
      <c r="AE12" s="25"/>
      <c r="AF12" s="28"/>
      <c r="AG12" s="28"/>
      <c r="AH12" s="29"/>
      <c r="AI12" s="25"/>
      <c r="AJ12" s="9"/>
    </row>
    <row r="13" spans="1:36" s="23" customFormat="1" ht="15" customHeight="1" x14ac:dyDescent="0.25">
      <c r="A13" s="1"/>
      <c r="B13" s="36">
        <v>2010</v>
      </c>
      <c r="C13" s="37" t="s">
        <v>54</v>
      </c>
      <c r="D13" s="38" t="s">
        <v>61</v>
      </c>
      <c r="E13" s="36"/>
      <c r="F13" s="39" t="s">
        <v>46</v>
      </c>
      <c r="G13" s="36"/>
      <c r="H13" s="36"/>
      <c r="I13" s="36"/>
      <c r="J13" s="36"/>
      <c r="K13" s="36"/>
      <c r="L13" s="36"/>
      <c r="M13" s="36"/>
      <c r="N13" s="40"/>
      <c r="O13" s="27"/>
      <c r="P13" s="25"/>
      <c r="Q13" s="25"/>
      <c r="R13" s="25"/>
      <c r="S13" s="25"/>
      <c r="T13" s="25"/>
      <c r="U13" s="25"/>
      <c r="V13" s="27"/>
      <c r="W13" s="69"/>
      <c r="X13" s="69"/>
      <c r="Y13" s="69"/>
      <c r="Z13" s="69"/>
      <c r="AA13" s="69"/>
      <c r="AB13" s="71"/>
      <c r="AC13" s="27"/>
      <c r="AD13" s="25"/>
      <c r="AE13" s="30"/>
      <c r="AF13" s="91"/>
      <c r="AG13" s="28"/>
      <c r="AH13" s="29"/>
      <c r="AI13" s="25"/>
      <c r="AJ13" s="9"/>
    </row>
    <row r="14" spans="1:36" ht="15" customHeight="1" x14ac:dyDescent="0.25">
      <c r="A14" s="9"/>
      <c r="B14" s="36">
        <v>2011</v>
      </c>
      <c r="C14" s="37" t="s">
        <v>49</v>
      </c>
      <c r="D14" s="38" t="s">
        <v>61</v>
      </c>
      <c r="E14" s="36"/>
      <c r="F14" s="39" t="s">
        <v>46</v>
      </c>
      <c r="G14" s="36"/>
      <c r="H14" s="36"/>
      <c r="I14" s="36"/>
      <c r="J14" s="36"/>
      <c r="K14" s="36"/>
      <c r="L14" s="36"/>
      <c r="M14" s="36"/>
      <c r="N14" s="40"/>
      <c r="P14" s="25"/>
      <c r="Q14" s="25"/>
      <c r="R14" s="28"/>
      <c r="S14" s="25"/>
      <c r="T14" s="25"/>
      <c r="U14" s="25"/>
      <c r="W14" s="69"/>
      <c r="X14" s="69"/>
      <c r="Y14" s="69"/>
      <c r="Z14" s="69"/>
      <c r="AA14" s="69"/>
      <c r="AB14" s="71"/>
      <c r="AD14" s="25"/>
      <c r="AE14" s="30"/>
      <c r="AF14" s="91"/>
      <c r="AG14" s="28"/>
      <c r="AH14" s="29"/>
      <c r="AI14" s="25"/>
      <c r="AJ14" s="9"/>
    </row>
    <row r="15" spans="1:36" s="23" customFormat="1" ht="15" customHeight="1" x14ac:dyDescent="0.25">
      <c r="A15" s="9"/>
      <c r="B15" s="36">
        <v>2012</v>
      </c>
      <c r="C15" s="37" t="s">
        <v>49</v>
      </c>
      <c r="D15" s="38" t="s">
        <v>61</v>
      </c>
      <c r="E15" s="36"/>
      <c r="F15" s="39" t="s">
        <v>46</v>
      </c>
      <c r="G15" s="36"/>
      <c r="H15" s="36"/>
      <c r="I15" s="36"/>
      <c r="J15" s="36"/>
      <c r="K15" s="36"/>
      <c r="L15" s="36"/>
      <c r="M15" s="36"/>
      <c r="N15" s="40"/>
      <c r="O15" s="27"/>
      <c r="P15" s="25"/>
      <c r="Q15" s="25"/>
      <c r="R15" s="28"/>
      <c r="S15" s="25"/>
      <c r="T15" s="25"/>
      <c r="U15" s="25"/>
      <c r="V15" s="27"/>
      <c r="W15" s="69"/>
      <c r="X15" s="69"/>
      <c r="Y15" s="69"/>
      <c r="Z15" s="69"/>
      <c r="AA15" s="69"/>
      <c r="AB15" s="71"/>
      <c r="AC15" s="27"/>
      <c r="AD15" s="25"/>
      <c r="AE15" s="30"/>
      <c r="AF15" s="91"/>
      <c r="AG15" s="28"/>
      <c r="AH15" s="29"/>
      <c r="AI15" s="25"/>
      <c r="AJ15" s="9"/>
    </row>
    <row r="16" spans="1:36" s="23" customFormat="1" ht="15" customHeight="1" x14ac:dyDescent="0.25">
      <c r="A16" s="9"/>
      <c r="B16" s="31">
        <v>2013</v>
      </c>
      <c r="C16" s="32" t="s">
        <v>48</v>
      </c>
      <c r="D16" s="33" t="s">
        <v>61</v>
      </c>
      <c r="E16" s="31"/>
      <c r="F16" s="34" t="s">
        <v>44</v>
      </c>
      <c r="G16" s="32"/>
      <c r="H16" s="83"/>
      <c r="I16" s="31"/>
      <c r="J16" s="31"/>
      <c r="K16" s="31"/>
      <c r="L16" s="31"/>
      <c r="M16" s="31"/>
      <c r="N16" s="35"/>
      <c r="O16" s="27"/>
      <c r="P16" s="25"/>
      <c r="Q16" s="25"/>
      <c r="R16" s="28"/>
      <c r="S16" s="25"/>
      <c r="T16" s="25"/>
      <c r="U16" s="25"/>
      <c r="V16" s="27"/>
      <c r="W16" s="69"/>
      <c r="X16" s="69"/>
      <c r="Y16" s="69"/>
      <c r="Z16" s="69"/>
      <c r="AA16" s="69"/>
      <c r="AB16" s="71"/>
      <c r="AC16" s="27"/>
      <c r="AD16" s="25"/>
      <c r="AE16" s="30"/>
      <c r="AF16" s="91"/>
      <c r="AG16" s="28"/>
      <c r="AH16" s="29"/>
      <c r="AI16" s="25"/>
      <c r="AJ16" s="9"/>
    </row>
    <row r="17" spans="1:36" s="23" customFormat="1" ht="15" customHeight="1" x14ac:dyDescent="0.25">
      <c r="A17" s="9"/>
      <c r="B17" s="31">
        <v>2014</v>
      </c>
      <c r="C17" s="32" t="s">
        <v>35</v>
      </c>
      <c r="D17" s="33" t="s">
        <v>61</v>
      </c>
      <c r="E17" s="31"/>
      <c r="F17" s="34" t="s">
        <v>44</v>
      </c>
      <c r="G17" s="32"/>
      <c r="H17" s="83"/>
      <c r="I17" s="31"/>
      <c r="J17" s="31"/>
      <c r="K17" s="31"/>
      <c r="L17" s="31"/>
      <c r="M17" s="31"/>
      <c r="N17" s="35"/>
      <c r="O17" s="27"/>
      <c r="P17" s="25"/>
      <c r="Q17" s="25"/>
      <c r="R17" s="28"/>
      <c r="S17" s="25"/>
      <c r="T17" s="25"/>
      <c r="U17" s="25"/>
      <c r="V17" s="27"/>
      <c r="W17" s="69"/>
      <c r="X17" s="69"/>
      <c r="Y17" s="69"/>
      <c r="Z17" s="69"/>
      <c r="AA17" s="69"/>
      <c r="AB17" s="71"/>
      <c r="AC17" s="27"/>
      <c r="AD17" s="25"/>
      <c r="AE17" s="30"/>
      <c r="AF17" s="91"/>
      <c r="AG17" s="28"/>
      <c r="AH17" s="29"/>
      <c r="AI17" s="25"/>
      <c r="AJ17" s="9"/>
    </row>
    <row r="18" spans="1:36" ht="15" customHeight="1" x14ac:dyDescent="0.25">
      <c r="A18" s="9"/>
      <c r="B18" s="25">
        <v>2015</v>
      </c>
      <c r="C18" s="29"/>
      <c r="D18" s="2"/>
      <c r="E18" s="25"/>
      <c r="F18" s="30"/>
      <c r="G18" s="29"/>
      <c r="H18" s="28"/>
      <c r="I18" s="25"/>
      <c r="J18" s="25"/>
      <c r="K18" s="25"/>
      <c r="L18" s="25"/>
      <c r="M18" s="25"/>
      <c r="N18" s="26"/>
      <c r="P18" s="25"/>
      <c r="Q18" s="25"/>
      <c r="R18" s="28"/>
      <c r="S18" s="25"/>
      <c r="T18" s="25"/>
      <c r="U18" s="25"/>
      <c r="W18" s="69"/>
      <c r="X18" s="69"/>
      <c r="Y18" s="69"/>
      <c r="Z18" s="69"/>
      <c r="AA18" s="69"/>
      <c r="AB18" s="71"/>
      <c r="AD18" s="25"/>
      <c r="AE18" s="25"/>
      <c r="AF18" s="25"/>
      <c r="AG18" s="25"/>
      <c r="AH18" s="25"/>
      <c r="AI18" s="25"/>
      <c r="AJ18" s="9"/>
    </row>
    <row r="19" spans="1:36" ht="15" customHeight="1" x14ac:dyDescent="0.25">
      <c r="A19" s="9"/>
      <c r="B19" s="36">
        <v>2016</v>
      </c>
      <c r="C19" s="37" t="s">
        <v>49</v>
      </c>
      <c r="D19" s="38" t="s">
        <v>63</v>
      </c>
      <c r="E19" s="36"/>
      <c r="F19" s="39" t="s">
        <v>46</v>
      </c>
      <c r="G19" s="37"/>
      <c r="H19" s="84"/>
      <c r="I19" s="36"/>
      <c r="J19" s="36"/>
      <c r="K19" s="36"/>
      <c r="L19" s="36"/>
      <c r="M19" s="36"/>
      <c r="N19" s="40"/>
      <c r="P19" s="25"/>
      <c r="Q19" s="25"/>
      <c r="R19" s="28"/>
      <c r="S19" s="25"/>
      <c r="T19" s="25"/>
      <c r="U19" s="25"/>
      <c r="W19" s="69"/>
      <c r="X19" s="69"/>
      <c r="Y19" s="69"/>
      <c r="Z19" s="69"/>
      <c r="AA19" s="69"/>
      <c r="AB19" s="71"/>
      <c r="AD19" s="25"/>
      <c r="AE19" s="25"/>
      <c r="AF19" s="25"/>
      <c r="AG19" s="25"/>
      <c r="AH19" s="25"/>
      <c r="AI19" s="25"/>
      <c r="AJ19" s="9"/>
    </row>
    <row r="20" spans="1:36" ht="15" customHeight="1" x14ac:dyDescent="0.2">
      <c r="A20" s="9"/>
      <c r="B20" s="16" t="s">
        <v>7</v>
      </c>
      <c r="C20" s="17"/>
      <c r="D20" s="15"/>
      <c r="E20" s="18">
        <v>27</v>
      </c>
      <c r="F20" s="18">
        <v>0</v>
      </c>
      <c r="G20" s="18">
        <v>1</v>
      </c>
      <c r="H20" s="18">
        <v>3</v>
      </c>
      <c r="I20" s="18">
        <v>15</v>
      </c>
      <c r="J20" s="18">
        <v>10</v>
      </c>
      <c r="K20" s="18">
        <v>1</v>
      </c>
      <c r="L20" s="18">
        <v>3</v>
      </c>
      <c r="M20" s="18">
        <v>1</v>
      </c>
      <c r="N20" s="41">
        <v>0.32600000000000001</v>
      </c>
      <c r="O20" s="24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41">
        <v>0</v>
      </c>
      <c r="V20" s="24"/>
      <c r="W20" s="18">
        <f>PRODUCT(E26)</f>
        <v>2</v>
      </c>
      <c r="X20" s="18">
        <f t="shared" ref="X20:AA20" si="0">PRODUCT(F26)</f>
        <v>0</v>
      </c>
      <c r="Y20" s="18">
        <f t="shared" si="0"/>
        <v>0</v>
      </c>
      <c r="Z20" s="18">
        <f t="shared" si="0"/>
        <v>1</v>
      </c>
      <c r="AA20" s="18">
        <f t="shared" si="0"/>
        <v>1</v>
      </c>
      <c r="AB20" s="41">
        <f>PRODUCT(N26)</f>
        <v>0.2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6" ht="15" customHeight="1" x14ac:dyDescent="0.2">
      <c r="A21" s="9"/>
      <c r="B21" s="2" t="s">
        <v>2</v>
      </c>
      <c r="C21" s="29"/>
      <c r="D21" s="42">
        <v>17.666666666666668</v>
      </c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5"/>
      <c r="AI21" s="43"/>
      <c r="AJ21" s="9"/>
    </row>
    <row r="22" spans="1:36" ht="15" customHeight="1" x14ac:dyDescent="0.25">
      <c r="A22" s="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P22" s="43"/>
      <c r="Q22" s="46"/>
      <c r="R22" s="43"/>
      <c r="S22" s="43"/>
      <c r="T22" s="43"/>
      <c r="U22" s="43"/>
      <c r="W22" s="43"/>
      <c r="X22" s="43"/>
      <c r="Y22" s="43"/>
      <c r="Z22" s="43"/>
      <c r="AA22" s="43"/>
      <c r="AB22" s="43"/>
      <c r="AD22" s="43"/>
      <c r="AE22" s="43"/>
      <c r="AF22" s="43"/>
      <c r="AG22" s="43"/>
      <c r="AH22" s="43"/>
      <c r="AI22" s="43"/>
      <c r="AJ22" s="9"/>
    </row>
    <row r="23" spans="1:36" ht="15" customHeight="1" x14ac:dyDescent="0.25">
      <c r="A23" s="9"/>
      <c r="B23" s="22" t="s">
        <v>25</v>
      </c>
      <c r="C23" s="47"/>
      <c r="D23" s="47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43"/>
      <c r="K23" s="18" t="s">
        <v>28</v>
      </c>
      <c r="L23" s="18" t="s">
        <v>29</v>
      </c>
      <c r="M23" s="18" t="s">
        <v>30</v>
      </c>
      <c r="N23" s="18" t="s">
        <v>22</v>
      </c>
      <c r="O23" s="24"/>
      <c r="P23" s="48" t="s">
        <v>31</v>
      </c>
      <c r="Q23" s="12"/>
      <c r="R23" s="12"/>
      <c r="S23" s="12"/>
      <c r="T23" s="49"/>
      <c r="U23" s="49"/>
      <c r="V23" s="49"/>
      <c r="W23" s="49"/>
      <c r="X23" s="49"/>
      <c r="Y23" s="49"/>
      <c r="Z23" s="49"/>
      <c r="AA23" s="12"/>
      <c r="AB23" s="12"/>
      <c r="AC23" s="49"/>
      <c r="AD23" s="12"/>
      <c r="AE23" s="12"/>
      <c r="AF23" s="12"/>
      <c r="AG23" s="12"/>
      <c r="AH23" s="12"/>
      <c r="AI23" s="50"/>
      <c r="AJ23" s="9"/>
    </row>
    <row r="24" spans="1:36" ht="15" customHeight="1" x14ac:dyDescent="0.2">
      <c r="A24" s="9"/>
      <c r="B24" s="48" t="s">
        <v>13</v>
      </c>
      <c r="C24" s="12"/>
      <c r="D24" s="50"/>
      <c r="E24" s="25">
        <v>27</v>
      </c>
      <c r="F24" s="25">
        <v>0</v>
      </c>
      <c r="G24" s="25">
        <v>1</v>
      </c>
      <c r="H24" s="25">
        <v>3</v>
      </c>
      <c r="I24" s="25">
        <v>15</v>
      </c>
      <c r="J24" s="43"/>
      <c r="K24" s="51">
        <v>3.7037037037037035E-2</v>
      </c>
      <c r="L24" s="51">
        <v>0.1111111111111111</v>
      </c>
      <c r="M24" s="51">
        <v>0.55555555555555558</v>
      </c>
      <c r="N24" s="52">
        <v>0.32600000000000001</v>
      </c>
      <c r="O24" s="24"/>
      <c r="P24" s="53" t="s">
        <v>9</v>
      </c>
      <c r="Q24" s="54"/>
      <c r="R24" s="55" t="s">
        <v>37</v>
      </c>
      <c r="S24" s="55"/>
      <c r="T24" s="55"/>
      <c r="U24" s="55"/>
      <c r="V24" s="55"/>
      <c r="W24" s="55"/>
      <c r="X24" s="55"/>
      <c r="Y24" s="55"/>
      <c r="Z24" s="56" t="s">
        <v>11</v>
      </c>
      <c r="AA24" s="55"/>
      <c r="AB24" s="57" t="s">
        <v>38</v>
      </c>
      <c r="AC24" s="55"/>
      <c r="AD24" s="55"/>
      <c r="AE24" s="55"/>
      <c r="AF24" s="55"/>
      <c r="AG24" s="55"/>
      <c r="AH24" s="56"/>
      <c r="AI24" s="92"/>
      <c r="AJ24" s="9"/>
    </row>
    <row r="25" spans="1:36" ht="15" customHeight="1" x14ac:dyDescent="0.2">
      <c r="A25" s="9"/>
      <c r="B25" s="58" t="s">
        <v>15</v>
      </c>
      <c r="C25" s="59"/>
      <c r="D25" s="60"/>
      <c r="E25" s="25"/>
      <c r="F25" s="25"/>
      <c r="G25" s="25"/>
      <c r="H25" s="25"/>
      <c r="I25" s="25"/>
      <c r="J25" s="43"/>
      <c r="K25" s="51"/>
      <c r="L25" s="51"/>
      <c r="M25" s="51"/>
      <c r="N25" s="52"/>
      <c r="O25" s="24"/>
      <c r="P25" s="61" t="s">
        <v>68</v>
      </c>
      <c r="Q25" s="62"/>
      <c r="R25" s="63" t="s">
        <v>39</v>
      </c>
      <c r="S25" s="63"/>
      <c r="T25" s="63"/>
      <c r="U25" s="63"/>
      <c r="V25" s="63"/>
      <c r="W25" s="63"/>
      <c r="X25" s="63"/>
      <c r="Y25" s="63"/>
      <c r="Z25" s="64" t="s">
        <v>27</v>
      </c>
      <c r="AA25" s="63"/>
      <c r="AB25" s="65" t="s">
        <v>40</v>
      </c>
      <c r="AC25" s="63"/>
      <c r="AD25" s="63"/>
      <c r="AE25" s="63"/>
      <c r="AF25" s="63"/>
      <c r="AG25" s="63"/>
      <c r="AH25" s="64"/>
      <c r="AI25" s="93"/>
      <c r="AJ25" s="9"/>
    </row>
    <row r="26" spans="1:36" ht="15" customHeight="1" x14ac:dyDescent="0.2">
      <c r="A26" s="9"/>
      <c r="B26" s="66" t="s">
        <v>16</v>
      </c>
      <c r="C26" s="67"/>
      <c r="D26" s="68"/>
      <c r="E26" s="69">
        <v>2</v>
      </c>
      <c r="F26" s="69">
        <v>0</v>
      </c>
      <c r="G26" s="69">
        <v>0</v>
      </c>
      <c r="H26" s="69">
        <v>1</v>
      </c>
      <c r="I26" s="69">
        <v>1</v>
      </c>
      <c r="J26" s="43"/>
      <c r="K26" s="70">
        <v>0</v>
      </c>
      <c r="L26" s="70">
        <v>0.5</v>
      </c>
      <c r="M26" s="70">
        <v>0.5</v>
      </c>
      <c r="N26" s="71">
        <v>0.2</v>
      </c>
      <c r="O26" s="24"/>
      <c r="P26" s="61" t="s">
        <v>69</v>
      </c>
      <c r="Q26" s="62"/>
      <c r="R26" s="63" t="s">
        <v>42</v>
      </c>
      <c r="S26" s="63"/>
      <c r="T26" s="63"/>
      <c r="U26" s="63"/>
      <c r="V26" s="63"/>
      <c r="W26" s="63"/>
      <c r="X26" s="63"/>
      <c r="Y26" s="63"/>
      <c r="Z26" s="64" t="s">
        <v>41</v>
      </c>
      <c r="AA26" s="63"/>
      <c r="AB26" s="65" t="s">
        <v>43</v>
      </c>
      <c r="AC26" s="63"/>
      <c r="AD26" s="63"/>
      <c r="AE26" s="63"/>
      <c r="AF26" s="63"/>
      <c r="AG26" s="63"/>
      <c r="AH26" s="64"/>
      <c r="AI26" s="93"/>
    </row>
    <row r="27" spans="1:36" ht="15" customHeight="1" x14ac:dyDescent="0.2">
      <c r="A27" s="9"/>
      <c r="B27" s="72" t="s">
        <v>26</v>
      </c>
      <c r="C27" s="73"/>
      <c r="D27" s="74"/>
      <c r="E27" s="18">
        <v>29</v>
      </c>
      <c r="F27" s="18">
        <v>0</v>
      </c>
      <c r="G27" s="18">
        <v>1</v>
      </c>
      <c r="H27" s="18">
        <v>4</v>
      </c>
      <c r="I27" s="18">
        <v>16</v>
      </c>
      <c r="J27" s="43"/>
      <c r="K27" s="75">
        <v>3.4482758620689655E-2</v>
      </c>
      <c r="L27" s="75">
        <v>0.13793103448275862</v>
      </c>
      <c r="M27" s="75">
        <v>0.55172413793103448</v>
      </c>
      <c r="N27" s="41">
        <v>0.314</v>
      </c>
      <c r="O27" s="24"/>
      <c r="P27" s="76" t="s">
        <v>10</v>
      </c>
      <c r="Q27" s="77"/>
      <c r="R27" s="78"/>
      <c r="S27" s="78"/>
      <c r="T27" s="78"/>
      <c r="U27" s="78"/>
      <c r="V27" s="78"/>
      <c r="W27" s="78"/>
      <c r="X27" s="78"/>
      <c r="Y27" s="78"/>
      <c r="Z27" s="79"/>
      <c r="AA27" s="78"/>
      <c r="AB27" s="94"/>
      <c r="AC27" s="78"/>
      <c r="AD27" s="78"/>
      <c r="AE27" s="78"/>
      <c r="AF27" s="78"/>
      <c r="AG27" s="78"/>
      <c r="AH27" s="79"/>
      <c r="AI27" s="95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3"/>
      <c r="K28" s="45"/>
      <c r="L28" s="45"/>
      <c r="M28" s="45"/>
      <c r="N28" s="44"/>
      <c r="O28" s="24"/>
      <c r="P28" s="43"/>
      <c r="Q28" s="46"/>
      <c r="R28" s="43"/>
      <c r="S28" s="24"/>
      <c r="T28" s="24"/>
      <c r="U28" s="80"/>
      <c r="V28" s="43"/>
      <c r="W28" s="43"/>
      <c r="X28" s="43"/>
      <c r="Y28" s="43"/>
      <c r="Z28" s="43"/>
      <c r="AA28" s="43"/>
      <c r="AB28" s="43"/>
      <c r="AC28" s="24"/>
      <c r="AD28" s="43"/>
      <c r="AE28" s="43"/>
      <c r="AF28" s="43"/>
      <c r="AG28" s="43"/>
      <c r="AH28" s="43"/>
      <c r="AI28" s="43"/>
    </row>
    <row r="29" spans="1:36" ht="15" customHeight="1" x14ac:dyDescent="0.25">
      <c r="A29" s="9"/>
      <c r="B29" s="43" t="s">
        <v>55</v>
      </c>
      <c r="C29" s="43"/>
      <c r="D29" s="43" t="s">
        <v>56</v>
      </c>
      <c r="E29" s="43"/>
      <c r="F29" s="43"/>
      <c r="G29" s="43"/>
      <c r="H29" s="43"/>
      <c r="I29" s="43"/>
      <c r="J29" s="43"/>
      <c r="K29" s="43"/>
      <c r="L29" s="43"/>
      <c r="M29" s="46"/>
      <c r="N29" s="44"/>
      <c r="O29" s="24"/>
      <c r="P29" s="43"/>
      <c r="Q29" s="46"/>
      <c r="R29" s="43"/>
      <c r="S29" s="24"/>
      <c r="T29" s="24"/>
      <c r="U29" s="80"/>
      <c r="V29" s="43"/>
      <c r="W29" s="43"/>
      <c r="X29" s="43"/>
      <c r="Y29" s="43"/>
      <c r="Z29" s="43"/>
      <c r="AA29" s="43"/>
      <c r="AB29" s="43"/>
      <c r="AC29" s="24"/>
      <c r="AD29" s="43"/>
      <c r="AE29" s="43"/>
      <c r="AF29" s="43"/>
      <c r="AG29" s="43"/>
      <c r="AH29" s="43"/>
      <c r="AI29" s="43"/>
    </row>
    <row r="30" spans="1:36" ht="15" customHeight="1" x14ac:dyDescent="0.25">
      <c r="A30" s="9"/>
      <c r="B30" s="43"/>
      <c r="C30" s="43"/>
      <c r="D30" s="43" t="s">
        <v>58</v>
      </c>
      <c r="E30" s="43"/>
      <c r="F30" s="43"/>
      <c r="G30" s="43"/>
      <c r="H30" s="43"/>
      <c r="I30" s="43"/>
      <c r="J30" s="43"/>
      <c r="K30" s="43"/>
      <c r="L30" s="43"/>
      <c r="M30" s="46"/>
      <c r="N30" s="46"/>
      <c r="O30" s="24"/>
      <c r="P30" s="43"/>
      <c r="Q30" s="46"/>
      <c r="R30" s="43"/>
      <c r="S30" s="43"/>
      <c r="T30" s="24"/>
      <c r="U30" s="24"/>
      <c r="V30" s="24"/>
      <c r="W30" s="24"/>
      <c r="X30" s="80"/>
      <c r="Y30" s="43"/>
      <c r="Z30" s="43"/>
      <c r="AA30" s="43"/>
      <c r="AB30" s="43"/>
      <c r="AC30" s="24"/>
      <c r="AD30" s="43"/>
      <c r="AE30" s="43"/>
      <c r="AF30" s="43"/>
      <c r="AG30" s="43"/>
      <c r="AH30" s="43"/>
      <c r="AI30" s="43"/>
    </row>
    <row r="31" spans="1:36" ht="15" customHeight="1" x14ac:dyDescent="0.25">
      <c r="A31" s="9"/>
      <c r="B31" s="43"/>
      <c r="C31" s="43"/>
      <c r="D31" s="46" t="s">
        <v>57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80"/>
      <c r="Y31" s="80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3"/>
      <c r="C32" s="43"/>
      <c r="D32" s="46" t="s">
        <v>60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80"/>
      <c r="Y32" s="80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 t="s">
        <v>64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80"/>
      <c r="Y33" s="80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80"/>
      <c r="Y34" s="80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80"/>
      <c r="Y35" s="80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80"/>
      <c r="Y36" s="80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80"/>
      <c r="Y37" s="80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80"/>
      <c r="Y38" s="8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80"/>
      <c r="Y39" s="8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80"/>
      <c r="Y40" s="8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80"/>
      <c r="Y41" s="8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80"/>
      <c r="Y42" s="8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80"/>
      <c r="Y43" s="8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80"/>
      <c r="Y44" s="8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80"/>
      <c r="Y45" s="8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80"/>
      <c r="Y46" s="8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80"/>
      <c r="Y47" s="8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80"/>
      <c r="Y48" s="8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80"/>
      <c r="Y49" s="8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80"/>
      <c r="Y50" s="8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80"/>
      <c r="Y51" s="8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80"/>
      <c r="Y52" s="8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80"/>
      <c r="Y53" s="8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80"/>
      <c r="Y54" s="8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80"/>
      <c r="Y55" s="8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80"/>
      <c r="Y56" s="8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80"/>
      <c r="Y57" s="8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80"/>
      <c r="Y58" s="8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80"/>
      <c r="Y59" s="8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80"/>
      <c r="Y60" s="8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80"/>
      <c r="Y61" s="8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80"/>
      <c r="Y62" s="8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80"/>
      <c r="Y63" s="8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80"/>
      <c r="Y64" s="80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80"/>
      <c r="Y65" s="80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80"/>
      <c r="Y66" s="80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80"/>
      <c r="Y67" s="80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80"/>
      <c r="Y68" s="80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80"/>
      <c r="Y69" s="80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80"/>
      <c r="Y70" s="80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80"/>
      <c r="Y71" s="80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80"/>
      <c r="Y72" s="80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80"/>
      <c r="Y73" s="80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80"/>
      <c r="Y74" s="80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80"/>
      <c r="Y75" s="80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80"/>
      <c r="Y76" s="80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80"/>
      <c r="Y77" s="80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80"/>
      <c r="Y78" s="80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80"/>
      <c r="Y79" s="80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80"/>
      <c r="Y80" s="80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80"/>
      <c r="Y81" s="80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80"/>
      <c r="Y82" s="80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80"/>
      <c r="Y83" s="80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80"/>
      <c r="Y84" s="80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80"/>
      <c r="Y85" s="80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80"/>
      <c r="Y86" s="80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80"/>
      <c r="Y87" s="80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80"/>
      <c r="Y88" s="80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80"/>
      <c r="Y89" s="80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80"/>
      <c r="Y90" s="80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80"/>
      <c r="Y91" s="80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80"/>
      <c r="Y92" s="80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80"/>
      <c r="Y93" s="80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80"/>
      <c r="Y94" s="80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80"/>
      <c r="Y95" s="80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80"/>
      <c r="Y96" s="80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80"/>
      <c r="Y97" s="80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80"/>
      <c r="Y98" s="80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80"/>
      <c r="Y99" s="80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80"/>
      <c r="Y100" s="80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80"/>
      <c r="Y101" s="80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80"/>
      <c r="Y102" s="80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80"/>
      <c r="Y103" s="80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80"/>
      <c r="Y104" s="80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80"/>
      <c r="Y105" s="80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80"/>
      <c r="Y106" s="80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80"/>
      <c r="Y107" s="80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80"/>
      <c r="Y108" s="80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80"/>
      <c r="Y109" s="80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80"/>
      <c r="Y110" s="80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80"/>
      <c r="Y111" s="80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80"/>
      <c r="Y112" s="80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80"/>
      <c r="Y113" s="80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80"/>
      <c r="Y114" s="80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80"/>
      <c r="Y115" s="80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80"/>
      <c r="Y116" s="80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80"/>
      <c r="Y117" s="80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80"/>
      <c r="Y118" s="80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80"/>
      <c r="Y119" s="80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80"/>
      <c r="Y120" s="80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80"/>
      <c r="Y121" s="80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80"/>
      <c r="Y122" s="80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80"/>
      <c r="Y123" s="80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80"/>
      <c r="Y124" s="80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80"/>
      <c r="Y125" s="80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80"/>
      <c r="Y126" s="80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80"/>
      <c r="Y127" s="80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80"/>
      <c r="Y128" s="80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80"/>
      <c r="Y129" s="80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80"/>
      <c r="Y130" s="80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80"/>
      <c r="Y131" s="80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80"/>
      <c r="Y132" s="80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80"/>
      <c r="Y133" s="80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80"/>
      <c r="Y134" s="80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80"/>
      <c r="Y135" s="80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80"/>
      <c r="Y136" s="80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80"/>
      <c r="Y137" s="80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80"/>
      <c r="Y138" s="80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80"/>
      <c r="Y139" s="80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80"/>
      <c r="Y140" s="80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80"/>
      <c r="Y141" s="80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80"/>
      <c r="Y142" s="80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4"/>
      <c r="P143" s="43"/>
      <c r="Q143" s="46"/>
      <c r="R143" s="43"/>
      <c r="S143" s="43"/>
      <c r="T143" s="24"/>
      <c r="U143" s="24"/>
      <c r="V143" s="24"/>
      <c r="W143" s="24"/>
      <c r="X143" s="80"/>
      <c r="Y143" s="80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4"/>
      <c r="P144" s="43"/>
      <c r="Q144" s="46"/>
      <c r="R144" s="43"/>
      <c r="S144" s="43"/>
      <c r="T144" s="24"/>
      <c r="U144" s="24"/>
      <c r="V144" s="24"/>
      <c r="W144" s="24"/>
      <c r="X144" s="80"/>
      <c r="Y144" s="80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4"/>
      <c r="P145" s="43"/>
      <c r="Q145" s="46"/>
      <c r="R145" s="43"/>
      <c r="S145" s="43"/>
      <c r="T145" s="24"/>
      <c r="U145" s="24"/>
      <c r="V145" s="24"/>
      <c r="W145" s="24"/>
      <c r="X145" s="80"/>
      <c r="Y145" s="80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4"/>
      <c r="P146" s="43"/>
      <c r="Q146" s="46"/>
      <c r="R146" s="43"/>
      <c r="S146" s="43"/>
      <c r="T146" s="24"/>
      <c r="U146" s="24"/>
      <c r="V146" s="24"/>
      <c r="W146" s="24"/>
      <c r="X146" s="80"/>
      <c r="Y146" s="80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4"/>
      <c r="P147" s="43"/>
      <c r="Q147" s="46"/>
      <c r="R147" s="43"/>
      <c r="S147" s="43"/>
      <c r="T147" s="24"/>
      <c r="U147" s="24"/>
      <c r="V147" s="24"/>
      <c r="W147" s="24"/>
      <c r="X147" s="80"/>
      <c r="Y147" s="80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4"/>
      <c r="P148" s="43"/>
      <c r="Q148" s="46"/>
      <c r="R148" s="43"/>
      <c r="S148" s="43"/>
      <c r="T148" s="24"/>
      <c r="U148" s="24"/>
      <c r="V148" s="24"/>
      <c r="W148" s="24"/>
      <c r="X148" s="80"/>
      <c r="Y148" s="80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4"/>
      <c r="P149" s="43"/>
      <c r="Q149" s="46"/>
      <c r="R149" s="43"/>
      <c r="S149" s="43"/>
      <c r="T149" s="24"/>
      <c r="U149" s="24"/>
      <c r="V149" s="24"/>
      <c r="W149" s="24"/>
      <c r="X149" s="80"/>
      <c r="Y149" s="80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4"/>
      <c r="P150" s="43"/>
      <c r="Q150" s="46"/>
      <c r="R150" s="43"/>
      <c r="S150" s="43"/>
      <c r="T150" s="24"/>
      <c r="U150" s="24"/>
      <c r="V150" s="24"/>
      <c r="W150" s="24"/>
      <c r="X150" s="80"/>
      <c r="Y150" s="80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4"/>
      <c r="P151" s="43"/>
      <c r="Q151" s="46"/>
      <c r="R151" s="43"/>
      <c r="S151" s="43"/>
      <c r="T151" s="24"/>
      <c r="U151" s="24"/>
      <c r="V151" s="24"/>
      <c r="W151" s="24"/>
      <c r="X151" s="80"/>
      <c r="Y151" s="80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4"/>
      <c r="P152" s="43"/>
      <c r="Q152" s="46"/>
      <c r="R152" s="43"/>
      <c r="S152" s="43"/>
      <c r="T152" s="24"/>
      <c r="U152" s="24"/>
      <c r="V152" s="24"/>
      <c r="W152" s="24"/>
      <c r="X152" s="80"/>
      <c r="Y152" s="80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</sheetData>
  <sortState ref="B17:AF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70</v>
      </c>
      <c r="C1" s="3"/>
      <c r="D1" s="4"/>
      <c r="E1" s="4"/>
      <c r="F1" s="5" t="s">
        <v>59</v>
      </c>
      <c r="G1" s="96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97" t="s">
        <v>62</v>
      </c>
      <c r="C2" s="98"/>
      <c r="D2" s="99"/>
      <c r="E2" s="13" t="s">
        <v>13</v>
      </c>
      <c r="F2" s="14"/>
      <c r="G2" s="14"/>
      <c r="H2" s="14"/>
      <c r="I2" s="20"/>
      <c r="J2" s="15"/>
      <c r="K2" s="90"/>
      <c r="L2" s="22" t="s">
        <v>71</v>
      </c>
      <c r="M2" s="14"/>
      <c r="N2" s="14"/>
      <c r="O2" s="21"/>
      <c r="P2" s="19"/>
      <c r="Q2" s="22" t="s">
        <v>72</v>
      </c>
      <c r="R2" s="14"/>
      <c r="S2" s="14"/>
      <c r="T2" s="14"/>
      <c r="U2" s="20"/>
      <c r="V2" s="21"/>
      <c r="W2" s="19"/>
      <c r="X2" s="100" t="s">
        <v>73</v>
      </c>
      <c r="Y2" s="101"/>
      <c r="Z2" s="102"/>
      <c r="AA2" s="13" t="s">
        <v>13</v>
      </c>
      <c r="AB2" s="14"/>
      <c r="AC2" s="14"/>
      <c r="AD2" s="14"/>
      <c r="AE2" s="20"/>
      <c r="AF2" s="15"/>
      <c r="AG2" s="90"/>
      <c r="AH2" s="22" t="s">
        <v>74</v>
      </c>
      <c r="AI2" s="14"/>
      <c r="AJ2" s="14"/>
      <c r="AK2" s="21"/>
      <c r="AL2" s="19"/>
      <c r="AM2" s="22" t="s">
        <v>72</v>
      </c>
      <c r="AN2" s="14"/>
      <c r="AO2" s="14"/>
      <c r="AP2" s="14"/>
      <c r="AQ2" s="20"/>
      <c r="AR2" s="21"/>
      <c r="AS2" s="10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3"/>
      <c r="L3" s="18" t="s">
        <v>5</v>
      </c>
      <c r="M3" s="18" t="s">
        <v>6</v>
      </c>
      <c r="N3" s="18" t="s">
        <v>75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3"/>
      <c r="AH3" s="18" t="s">
        <v>5</v>
      </c>
      <c r="AI3" s="18" t="s">
        <v>6</v>
      </c>
      <c r="AJ3" s="18" t="s">
        <v>75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/>
      <c r="C4" s="29"/>
      <c r="D4" s="2"/>
      <c r="E4" s="25"/>
      <c r="F4" s="25"/>
      <c r="G4" s="25"/>
      <c r="H4" s="28"/>
      <c r="I4" s="25"/>
      <c r="J4" s="26"/>
      <c r="K4" s="27"/>
      <c r="L4" s="104"/>
      <c r="M4" s="18"/>
      <c r="N4" s="18"/>
      <c r="O4" s="18"/>
      <c r="P4" s="24"/>
      <c r="Q4" s="25"/>
      <c r="R4" s="25"/>
      <c r="S4" s="28"/>
      <c r="T4" s="25"/>
      <c r="U4" s="25"/>
      <c r="V4" s="105"/>
      <c r="W4" s="27"/>
      <c r="X4" s="25">
        <v>2001</v>
      </c>
      <c r="Y4" s="25" t="s">
        <v>48</v>
      </c>
      <c r="Z4" s="2" t="s">
        <v>80</v>
      </c>
      <c r="AA4" s="25">
        <v>1</v>
      </c>
      <c r="AB4" s="25">
        <v>1</v>
      </c>
      <c r="AC4" s="25">
        <v>3</v>
      </c>
      <c r="AD4" s="25">
        <v>5</v>
      </c>
      <c r="AE4" s="25">
        <v>10</v>
      </c>
      <c r="AF4" s="52">
        <v>0.83330000000000004</v>
      </c>
      <c r="AG4" s="124">
        <v>12</v>
      </c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6"/>
      <c r="AS4" s="85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/>
      <c r="C5" s="29"/>
      <c r="D5" s="2"/>
      <c r="E5" s="25"/>
      <c r="F5" s="25"/>
      <c r="G5" s="25"/>
      <c r="H5" s="28"/>
      <c r="I5" s="25"/>
      <c r="J5" s="26"/>
      <c r="K5" s="27"/>
      <c r="L5" s="104"/>
      <c r="M5" s="18"/>
      <c r="N5" s="18"/>
      <c r="O5" s="18"/>
      <c r="P5" s="24"/>
      <c r="Q5" s="25"/>
      <c r="R5" s="25"/>
      <c r="S5" s="28"/>
      <c r="T5" s="25"/>
      <c r="U5" s="25"/>
      <c r="V5" s="105"/>
      <c r="W5" s="27"/>
      <c r="X5" s="25"/>
      <c r="Y5" s="29"/>
      <c r="Z5" s="2"/>
      <c r="AA5" s="25"/>
      <c r="AB5" s="25"/>
      <c r="AC5" s="25"/>
      <c r="AD5" s="28"/>
      <c r="AE5" s="25"/>
      <c r="AF5" s="26"/>
      <c r="AG5" s="27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6"/>
      <c r="AS5" s="85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>
        <v>2003</v>
      </c>
      <c r="C6" s="29" t="s">
        <v>48</v>
      </c>
      <c r="D6" s="2" t="s">
        <v>36</v>
      </c>
      <c r="E6" s="25">
        <v>22</v>
      </c>
      <c r="F6" s="25">
        <v>0</v>
      </c>
      <c r="G6" s="25">
        <v>0</v>
      </c>
      <c r="H6" s="28">
        <v>11</v>
      </c>
      <c r="I6" s="25">
        <v>46</v>
      </c>
      <c r="J6" s="26">
        <v>0.40350877192982454</v>
      </c>
      <c r="K6" s="27">
        <v>114</v>
      </c>
      <c r="L6" s="104"/>
      <c r="M6" s="18"/>
      <c r="N6" s="18"/>
      <c r="O6" s="18"/>
      <c r="P6" s="24"/>
      <c r="Q6" s="25"/>
      <c r="R6" s="25"/>
      <c r="S6" s="28"/>
      <c r="T6" s="25"/>
      <c r="U6" s="25"/>
      <c r="V6" s="105"/>
      <c r="W6" s="27"/>
      <c r="X6" s="25"/>
      <c r="Y6" s="29"/>
      <c r="Z6" s="2"/>
      <c r="AA6" s="25"/>
      <c r="AB6" s="25"/>
      <c r="AC6" s="25"/>
      <c r="AD6" s="28"/>
      <c r="AE6" s="25"/>
      <c r="AF6" s="26"/>
      <c r="AG6" s="27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6"/>
      <c r="AS6" s="85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/>
      <c r="C7" s="29"/>
      <c r="D7" s="2"/>
      <c r="E7" s="25"/>
      <c r="F7" s="25"/>
      <c r="G7" s="25"/>
      <c r="H7" s="28"/>
      <c r="I7" s="25"/>
      <c r="J7" s="26"/>
      <c r="K7" s="27"/>
      <c r="L7" s="104"/>
      <c r="M7" s="18"/>
      <c r="N7" s="18"/>
      <c r="O7" s="18"/>
      <c r="P7" s="24"/>
      <c r="Q7" s="25"/>
      <c r="R7" s="25"/>
      <c r="S7" s="28"/>
      <c r="T7" s="25"/>
      <c r="U7" s="25"/>
      <c r="V7" s="105"/>
      <c r="W7" s="27"/>
      <c r="X7" s="25">
        <v>2004</v>
      </c>
      <c r="Y7" s="25" t="s">
        <v>49</v>
      </c>
      <c r="Z7" s="2" t="s">
        <v>45</v>
      </c>
      <c r="AA7" s="25">
        <v>8</v>
      </c>
      <c r="AB7" s="25">
        <v>1</v>
      </c>
      <c r="AC7" s="25">
        <v>7</v>
      </c>
      <c r="AD7" s="25">
        <v>21</v>
      </c>
      <c r="AE7" s="25">
        <v>44</v>
      </c>
      <c r="AF7" s="52">
        <v>0.66659999999999997</v>
      </c>
      <c r="AG7" s="124">
        <v>66</v>
      </c>
      <c r="AH7" s="18"/>
      <c r="AI7" s="18"/>
      <c r="AJ7" s="18"/>
      <c r="AK7" s="18"/>
      <c r="AL7" s="24"/>
      <c r="AM7" s="25">
        <v>5</v>
      </c>
      <c r="AN7" s="25">
        <v>0</v>
      </c>
      <c r="AO7" s="25">
        <v>2</v>
      </c>
      <c r="AP7" s="25">
        <v>7</v>
      </c>
      <c r="AQ7" s="25">
        <v>25</v>
      </c>
      <c r="AR7" s="106">
        <v>0.54339999999999999</v>
      </c>
      <c r="AS7" s="85">
        <v>46</v>
      </c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>
        <v>2005</v>
      </c>
      <c r="C8" s="29" t="s">
        <v>51</v>
      </c>
      <c r="D8" s="2" t="s">
        <v>47</v>
      </c>
      <c r="E8" s="25">
        <v>20</v>
      </c>
      <c r="F8" s="25">
        <v>0</v>
      </c>
      <c r="G8" s="25">
        <v>2</v>
      </c>
      <c r="H8" s="28">
        <v>5</v>
      </c>
      <c r="I8" s="25">
        <v>45</v>
      </c>
      <c r="J8" s="26">
        <v>0.44117647058823528</v>
      </c>
      <c r="K8" s="27">
        <v>102</v>
      </c>
      <c r="L8" s="104"/>
      <c r="M8" s="18"/>
      <c r="N8" s="18"/>
      <c r="O8" s="18"/>
      <c r="P8" s="24"/>
      <c r="Q8" s="25">
        <v>3</v>
      </c>
      <c r="R8" s="25">
        <v>0</v>
      </c>
      <c r="S8" s="28">
        <v>1</v>
      </c>
      <c r="T8" s="25">
        <v>1</v>
      </c>
      <c r="U8" s="25">
        <v>7</v>
      </c>
      <c r="V8" s="105">
        <v>0.46700000000000003</v>
      </c>
      <c r="W8" s="27">
        <v>15</v>
      </c>
      <c r="X8" s="25"/>
      <c r="Y8" s="29"/>
      <c r="Z8" s="2"/>
      <c r="AA8" s="25"/>
      <c r="AB8" s="25"/>
      <c r="AC8" s="25"/>
      <c r="AD8" s="28"/>
      <c r="AE8" s="25"/>
      <c r="AF8" s="26"/>
      <c r="AG8" s="27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6"/>
      <c r="AS8" s="85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>
        <v>2006</v>
      </c>
      <c r="C9" s="29" t="s">
        <v>50</v>
      </c>
      <c r="D9" s="2" t="s">
        <v>45</v>
      </c>
      <c r="E9" s="25">
        <v>22</v>
      </c>
      <c r="F9" s="25">
        <v>1</v>
      </c>
      <c r="G9" s="25">
        <v>3</v>
      </c>
      <c r="H9" s="28">
        <v>8</v>
      </c>
      <c r="I9" s="25">
        <v>67</v>
      </c>
      <c r="J9" s="26">
        <v>0.51100000000000001</v>
      </c>
      <c r="K9" s="27">
        <v>131</v>
      </c>
      <c r="L9" s="104"/>
      <c r="M9" s="18"/>
      <c r="N9" s="18"/>
      <c r="O9" s="18"/>
      <c r="P9" s="24"/>
      <c r="Q9" s="25"/>
      <c r="R9" s="25"/>
      <c r="S9" s="28"/>
      <c r="T9" s="25"/>
      <c r="U9" s="25"/>
      <c r="V9" s="105"/>
      <c r="W9" s="27"/>
      <c r="X9" s="25"/>
      <c r="Y9" s="29"/>
      <c r="Z9" s="2"/>
      <c r="AA9" s="25"/>
      <c r="AB9" s="25"/>
      <c r="AC9" s="25"/>
      <c r="AD9" s="28"/>
      <c r="AE9" s="25"/>
      <c r="AF9" s="26"/>
      <c r="AG9" s="27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6"/>
      <c r="AS9" s="85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5"/>
      <c r="C10" s="29"/>
      <c r="D10" s="2"/>
      <c r="E10" s="25"/>
      <c r="F10" s="25"/>
      <c r="G10" s="25"/>
      <c r="H10" s="28"/>
      <c r="I10" s="25"/>
      <c r="J10" s="26"/>
      <c r="K10" s="27"/>
      <c r="L10" s="104"/>
      <c r="M10" s="18"/>
      <c r="N10" s="18"/>
      <c r="O10" s="18"/>
      <c r="P10" s="24"/>
      <c r="Q10" s="25"/>
      <c r="R10" s="25"/>
      <c r="S10" s="28"/>
      <c r="T10" s="25"/>
      <c r="U10" s="25"/>
      <c r="V10" s="105"/>
      <c r="W10" s="27"/>
      <c r="X10" s="25">
        <v>2007</v>
      </c>
      <c r="Y10" s="25" t="s">
        <v>52</v>
      </c>
      <c r="Z10" s="2" t="s">
        <v>47</v>
      </c>
      <c r="AA10" s="25">
        <v>12</v>
      </c>
      <c r="AB10" s="25">
        <v>6</v>
      </c>
      <c r="AC10" s="25">
        <v>13</v>
      </c>
      <c r="AD10" s="25">
        <v>23</v>
      </c>
      <c r="AE10" s="25">
        <v>73</v>
      </c>
      <c r="AF10" s="52">
        <v>0.75249999999999995</v>
      </c>
      <c r="AG10" s="124">
        <v>97</v>
      </c>
      <c r="AH10" s="18"/>
      <c r="AI10" s="18"/>
      <c r="AJ10" s="18"/>
      <c r="AK10" s="18"/>
      <c r="AL10" s="24"/>
      <c r="AM10" s="25">
        <v>4</v>
      </c>
      <c r="AN10" s="25">
        <v>0</v>
      </c>
      <c r="AO10" s="25">
        <v>2</v>
      </c>
      <c r="AP10" s="25">
        <v>3</v>
      </c>
      <c r="AQ10" s="25">
        <v>19</v>
      </c>
      <c r="AR10" s="106">
        <v>0.63329999999999997</v>
      </c>
      <c r="AS10" s="85">
        <v>30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5"/>
      <c r="C11" s="29"/>
      <c r="D11" s="2"/>
      <c r="E11" s="25"/>
      <c r="F11" s="25"/>
      <c r="G11" s="25"/>
      <c r="H11" s="28"/>
      <c r="I11" s="25"/>
      <c r="J11" s="26"/>
      <c r="K11" s="27"/>
      <c r="L11" s="104"/>
      <c r="M11" s="18"/>
      <c r="N11" s="18"/>
      <c r="O11" s="18"/>
      <c r="P11" s="24"/>
      <c r="Q11" s="25"/>
      <c r="R11" s="25"/>
      <c r="S11" s="28"/>
      <c r="T11" s="25"/>
      <c r="U11" s="25"/>
      <c r="V11" s="105"/>
      <c r="W11" s="27"/>
      <c r="X11" s="25"/>
      <c r="Y11" s="25"/>
      <c r="Z11" s="2"/>
      <c r="AA11" s="25"/>
      <c r="AB11" s="25"/>
      <c r="AC11" s="25"/>
      <c r="AD11" s="25"/>
      <c r="AE11" s="25"/>
      <c r="AF11" s="52"/>
      <c r="AG11" s="12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06"/>
      <c r="AS11" s="85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5"/>
      <c r="C12" s="29"/>
      <c r="D12" s="2"/>
      <c r="E12" s="25"/>
      <c r="F12" s="25"/>
      <c r="G12" s="25"/>
      <c r="H12" s="28"/>
      <c r="I12" s="25"/>
      <c r="J12" s="26"/>
      <c r="K12" s="27"/>
      <c r="L12" s="104"/>
      <c r="M12" s="18"/>
      <c r="N12" s="18"/>
      <c r="O12" s="18"/>
      <c r="P12" s="24"/>
      <c r="Q12" s="25"/>
      <c r="R12" s="25"/>
      <c r="S12" s="28"/>
      <c r="T12" s="25"/>
      <c r="U12" s="25"/>
      <c r="V12" s="105"/>
      <c r="W12" s="27"/>
      <c r="X12" s="25">
        <v>2009</v>
      </c>
      <c r="Y12" s="25" t="s">
        <v>53</v>
      </c>
      <c r="Z12" s="2" t="s">
        <v>85</v>
      </c>
      <c r="AA12" s="25">
        <v>16</v>
      </c>
      <c r="AB12" s="25">
        <v>0</v>
      </c>
      <c r="AC12" s="25">
        <v>7</v>
      </c>
      <c r="AD12" s="25">
        <v>21</v>
      </c>
      <c r="AE12" s="25">
        <v>87</v>
      </c>
      <c r="AF12" s="52">
        <v>0.73719999999999997</v>
      </c>
      <c r="AG12" s="124">
        <v>118</v>
      </c>
      <c r="AH12" s="18"/>
      <c r="AI12" s="18"/>
      <c r="AJ12" s="18"/>
      <c r="AK12" s="18" t="s">
        <v>81</v>
      </c>
      <c r="AL12" s="24"/>
      <c r="AM12" s="25"/>
      <c r="AN12" s="25"/>
      <c r="AO12" s="25"/>
      <c r="AP12" s="25"/>
      <c r="AQ12" s="25"/>
      <c r="AR12" s="106"/>
      <c r="AS12" s="85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5"/>
      <c r="C13" s="29"/>
      <c r="D13" s="2"/>
      <c r="E13" s="25"/>
      <c r="F13" s="25"/>
      <c r="G13" s="25"/>
      <c r="H13" s="28"/>
      <c r="I13" s="25"/>
      <c r="J13" s="26"/>
      <c r="K13" s="27"/>
      <c r="L13" s="104"/>
      <c r="M13" s="18"/>
      <c r="N13" s="18"/>
      <c r="O13" s="18"/>
      <c r="P13" s="24"/>
      <c r="Q13" s="25"/>
      <c r="R13" s="25"/>
      <c r="S13" s="28"/>
      <c r="T13" s="25"/>
      <c r="U13" s="25"/>
      <c r="V13" s="105"/>
      <c r="W13" s="27"/>
      <c r="X13" s="25">
        <v>2010</v>
      </c>
      <c r="Y13" s="25" t="s">
        <v>54</v>
      </c>
      <c r="Z13" s="2" t="s">
        <v>85</v>
      </c>
      <c r="AA13" s="25">
        <v>16</v>
      </c>
      <c r="AB13" s="25">
        <v>0</v>
      </c>
      <c r="AC13" s="25">
        <v>3</v>
      </c>
      <c r="AD13" s="25">
        <v>28</v>
      </c>
      <c r="AE13" s="25">
        <v>76</v>
      </c>
      <c r="AF13" s="52">
        <v>0.65510000000000002</v>
      </c>
      <c r="AG13" s="124">
        <v>116</v>
      </c>
      <c r="AH13" s="18"/>
      <c r="AI13" s="18" t="s">
        <v>82</v>
      </c>
      <c r="AJ13" s="18"/>
      <c r="AK13" s="18"/>
      <c r="AL13" s="24"/>
      <c r="AM13" s="25">
        <v>2</v>
      </c>
      <c r="AN13" s="25">
        <v>0</v>
      </c>
      <c r="AO13" s="25">
        <v>1</v>
      </c>
      <c r="AP13" s="25">
        <v>3</v>
      </c>
      <c r="AQ13" s="25">
        <v>11</v>
      </c>
      <c r="AR13" s="106">
        <v>0.57889999999999997</v>
      </c>
      <c r="AS13" s="85">
        <v>19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5"/>
      <c r="C14" s="29"/>
      <c r="D14" s="2"/>
      <c r="E14" s="25"/>
      <c r="F14" s="25"/>
      <c r="G14" s="25"/>
      <c r="H14" s="28"/>
      <c r="I14" s="25"/>
      <c r="J14" s="26"/>
      <c r="K14" s="27"/>
      <c r="L14" s="104"/>
      <c r="M14" s="18"/>
      <c r="N14" s="18"/>
      <c r="O14" s="18"/>
      <c r="P14" s="24"/>
      <c r="Q14" s="25"/>
      <c r="R14" s="25"/>
      <c r="S14" s="28"/>
      <c r="T14" s="25"/>
      <c r="U14" s="25"/>
      <c r="V14" s="105"/>
      <c r="W14" s="27"/>
      <c r="X14" s="25">
        <v>2011</v>
      </c>
      <c r="Y14" s="25" t="s">
        <v>49</v>
      </c>
      <c r="Z14" s="2" t="s">
        <v>85</v>
      </c>
      <c r="AA14" s="25">
        <v>17</v>
      </c>
      <c r="AB14" s="25">
        <v>1</v>
      </c>
      <c r="AC14" s="25">
        <v>8</v>
      </c>
      <c r="AD14" s="25">
        <v>32</v>
      </c>
      <c r="AE14" s="25">
        <v>70</v>
      </c>
      <c r="AF14" s="52">
        <v>0.64219999999999999</v>
      </c>
      <c r="AG14" s="124">
        <v>109</v>
      </c>
      <c r="AH14" s="18"/>
      <c r="AI14" s="18" t="s">
        <v>83</v>
      </c>
      <c r="AJ14" s="18"/>
      <c r="AK14" s="18"/>
      <c r="AL14" s="24"/>
      <c r="AM14" s="25">
        <v>7</v>
      </c>
      <c r="AN14" s="25">
        <v>0</v>
      </c>
      <c r="AO14" s="25">
        <v>0</v>
      </c>
      <c r="AP14" s="25">
        <v>10</v>
      </c>
      <c r="AQ14" s="25">
        <v>28</v>
      </c>
      <c r="AR14" s="106">
        <v>0.53839999999999999</v>
      </c>
      <c r="AS14" s="125">
        <v>52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5"/>
      <c r="C15" s="29"/>
      <c r="D15" s="2"/>
      <c r="E15" s="25"/>
      <c r="F15" s="25"/>
      <c r="G15" s="25"/>
      <c r="H15" s="28"/>
      <c r="I15" s="25"/>
      <c r="J15" s="26"/>
      <c r="K15" s="27"/>
      <c r="L15" s="104"/>
      <c r="M15" s="18"/>
      <c r="N15" s="18"/>
      <c r="O15" s="18"/>
      <c r="P15" s="24"/>
      <c r="Q15" s="25"/>
      <c r="R15" s="25"/>
      <c r="S15" s="28"/>
      <c r="T15" s="25"/>
      <c r="U15" s="25"/>
      <c r="V15" s="105"/>
      <c r="W15" s="27"/>
      <c r="X15" s="25">
        <v>2012</v>
      </c>
      <c r="Y15" s="25" t="s">
        <v>49</v>
      </c>
      <c r="Z15" s="2" t="s">
        <v>85</v>
      </c>
      <c r="AA15" s="25">
        <v>18</v>
      </c>
      <c r="AB15" s="25">
        <v>1</v>
      </c>
      <c r="AC15" s="25">
        <v>10</v>
      </c>
      <c r="AD15" s="25">
        <v>23</v>
      </c>
      <c r="AE15" s="25">
        <v>60</v>
      </c>
      <c r="AF15" s="52">
        <v>0.61219999999999997</v>
      </c>
      <c r="AG15" s="124">
        <v>98</v>
      </c>
      <c r="AH15" s="18"/>
      <c r="AI15" s="18"/>
      <c r="AJ15" s="18"/>
      <c r="AK15" s="18"/>
      <c r="AL15" s="24"/>
      <c r="AM15" s="25">
        <v>8</v>
      </c>
      <c r="AN15" s="25">
        <v>0</v>
      </c>
      <c r="AO15" s="25">
        <v>2</v>
      </c>
      <c r="AP15" s="25">
        <v>2</v>
      </c>
      <c r="AQ15" s="25">
        <v>23</v>
      </c>
      <c r="AR15" s="106">
        <v>0.5</v>
      </c>
      <c r="AS15" s="85">
        <v>46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5">
        <v>2013</v>
      </c>
      <c r="C16" s="29" t="s">
        <v>48</v>
      </c>
      <c r="D16" s="2" t="s">
        <v>85</v>
      </c>
      <c r="E16" s="25">
        <v>22</v>
      </c>
      <c r="F16" s="25">
        <v>0</v>
      </c>
      <c r="G16" s="25">
        <v>3</v>
      </c>
      <c r="H16" s="28">
        <v>13</v>
      </c>
      <c r="I16" s="25">
        <v>62</v>
      </c>
      <c r="J16" s="26">
        <v>0.45300000000000001</v>
      </c>
      <c r="K16" s="27">
        <v>137</v>
      </c>
      <c r="L16" s="104"/>
      <c r="M16" s="18"/>
      <c r="N16" s="18"/>
      <c r="O16" s="18"/>
      <c r="P16" s="24"/>
      <c r="Q16" s="25">
        <v>4</v>
      </c>
      <c r="R16" s="25">
        <v>0</v>
      </c>
      <c r="S16" s="28">
        <v>0</v>
      </c>
      <c r="T16" s="25">
        <v>3</v>
      </c>
      <c r="U16" s="25">
        <v>6</v>
      </c>
      <c r="V16" s="105">
        <v>0.3</v>
      </c>
      <c r="W16" s="27">
        <v>20</v>
      </c>
      <c r="X16" s="25"/>
      <c r="Y16" s="25"/>
      <c r="Z16" s="2"/>
      <c r="AA16" s="25"/>
      <c r="AB16" s="25"/>
      <c r="AC16" s="25"/>
      <c r="AD16" s="25"/>
      <c r="AE16" s="25"/>
      <c r="AF16" s="52"/>
      <c r="AG16" s="124"/>
      <c r="AH16" s="18"/>
      <c r="AI16" s="18"/>
      <c r="AJ16" s="18"/>
      <c r="AK16" s="18"/>
      <c r="AL16" s="24"/>
      <c r="AM16" s="25"/>
      <c r="AN16" s="25"/>
      <c r="AO16" s="25"/>
      <c r="AP16" s="25"/>
      <c r="AQ16" s="25"/>
      <c r="AR16" s="106"/>
      <c r="AS16" s="85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5">
        <v>2014</v>
      </c>
      <c r="C17" s="29" t="s">
        <v>35</v>
      </c>
      <c r="D17" s="2" t="s">
        <v>85</v>
      </c>
      <c r="E17" s="25">
        <v>20</v>
      </c>
      <c r="F17" s="25">
        <v>0</v>
      </c>
      <c r="G17" s="25">
        <v>3</v>
      </c>
      <c r="H17" s="28">
        <v>5</v>
      </c>
      <c r="I17" s="25">
        <v>60</v>
      </c>
      <c r="J17" s="26">
        <v>0.48799999999999999</v>
      </c>
      <c r="K17" s="27">
        <v>123</v>
      </c>
      <c r="L17" s="104"/>
      <c r="M17" s="18"/>
      <c r="N17" s="18"/>
      <c r="O17" s="18"/>
      <c r="P17" s="24"/>
      <c r="Q17" s="25"/>
      <c r="R17" s="25"/>
      <c r="S17" s="28"/>
      <c r="T17" s="25"/>
      <c r="U17" s="25"/>
      <c r="V17" s="105"/>
      <c r="W17" s="27"/>
      <c r="X17" s="25"/>
      <c r="Y17" s="25"/>
      <c r="Z17" s="2"/>
      <c r="AA17" s="25"/>
      <c r="AB17" s="25"/>
      <c r="AC17" s="25"/>
      <c r="AD17" s="25"/>
      <c r="AE17" s="25"/>
      <c r="AF17" s="52"/>
      <c r="AG17" s="124"/>
      <c r="AH17" s="18"/>
      <c r="AI17" s="18"/>
      <c r="AJ17" s="18"/>
      <c r="AK17" s="18"/>
      <c r="AL17" s="24"/>
      <c r="AM17" s="25"/>
      <c r="AN17" s="25"/>
      <c r="AO17" s="25"/>
      <c r="AP17" s="25"/>
      <c r="AQ17" s="25"/>
      <c r="AR17" s="106"/>
      <c r="AS17" s="85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25"/>
      <c r="C18" s="29"/>
      <c r="D18" s="2"/>
      <c r="E18" s="25"/>
      <c r="F18" s="25"/>
      <c r="G18" s="25"/>
      <c r="H18" s="28"/>
      <c r="I18" s="25"/>
      <c r="J18" s="26"/>
      <c r="K18" s="27"/>
      <c r="L18" s="104"/>
      <c r="M18" s="18"/>
      <c r="N18" s="18"/>
      <c r="O18" s="18"/>
      <c r="P18" s="24"/>
      <c r="Q18" s="25"/>
      <c r="R18" s="25"/>
      <c r="S18" s="28"/>
      <c r="T18" s="25"/>
      <c r="U18" s="25"/>
      <c r="V18" s="105"/>
      <c r="W18" s="27"/>
      <c r="X18" s="25"/>
      <c r="Y18" s="25"/>
      <c r="Z18" s="2"/>
      <c r="AA18" s="25"/>
      <c r="AB18" s="25"/>
      <c r="AC18" s="25"/>
      <c r="AD18" s="25"/>
      <c r="AE18" s="25"/>
      <c r="AF18" s="52"/>
      <c r="AG18" s="124"/>
      <c r="AH18" s="18"/>
      <c r="AI18" s="18"/>
      <c r="AJ18" s="18"/>
      <c r="AK18" s="18"/>
      <c r="AL18" s="24"/>
      <c r="AM18" s="25"/>
      <c r="AN18" s="25"/>
      <c r="AO18" s="25"/>
      <c r="AP18" s="25"/>
      <c r="AQ18" s="25"/>
      <c r="AR18" s="106"/>
      <c r="AS18" s="85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25"/>
      <c r="C19" s="29"/>
      <c r="D19" s="2"/>
      <c r="E19" s="25"/>
      <c r="F19" s="25"/>
      <c r="G19" s="25"/>
      <c r="H19" s="28"/>
      <c r="I19" s="25"/>
      <c r="J19" s="26"/>
      <c r="K19" s="27"/>
      <c r="L19" s="104"/>
      <c r="M19" s="18"/>
      <c r="N19" s="18"/>
      <c r="O19" s="18"/>
      <c r="P19" s="24"/>
      <c r="Q19" s="25"/>
      <c r="R19" s="25"/>
      <c r="S19" s="28"/>
      <c r="T19" s="25"/>
      <c r="U19" s="25"/>
      <c r="V19" s="105"/>
      <c r="W19" s="27"/>
      <c r="X19" s="25">
        <v>2016</v>
      </c>
      <c r="Y19" s="25" t="s">
        <v>49</v>
      </c>
      <c r="Z19" s="2" t="s">
        <v>63</v>
      </c>
      <c r="AA19" s="25">
        <v>16</v>
      </c>
      <c r="AB19" s="25">
        <v>2</v>
      </c>
      <c r="AC19" s="25">
        <v>7</v>
      </c>
      <c r="AD19" s="25">
        <v>29</v>
      </c>
      <c r="AE19" s="25">
        <v>95</v>
      </c>
      <c r="AF19" s="52">
        <v>0.64180000000000004</v>
      </c>
      <c r="AG19" s="124">
        <v>148</v>
      </c>
      <c r="AH19" s="18"/>
      <c r="AI19" s="18" t="s">
        <v>53</v>
      </c>
      <c r="AJ19" s="18"/>
      <c r="AK19" s="18" t="s">
        <v>84</v>
      </c>
      <c r="AL19" s="24"/>
      <c r="AM19" s="25">
        <v>8</v>
      </c>
      <c r="AN19" s="25">
        <v>0</v>
      </c>
      <c r="AO19" s="25">
        <v>1</v>
      </c>
      <c r="AP19" s="25">
        <v>6</v>
      </c>
      <c r="AQ19" s="25">
        <v>30</v>
      </c>
      <c r="AR19" s="106">
        <v>0.58819999999999995</v>
      </c>
      <c r="AS19" s="85">
        <v>51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87" t="s">
        <v>76</v>
      </c>
      <c r="C20" s="88"/>
      <c r="D20" s="86"/>
      <c r="E20" s="107">
        <f>SUM(E4:E19)</f>
        <v>106</v>
      </c>
      <c r="F20" s="107">
        <f>SUM(F4:F19)</f>
        <v>1</v>
      </c>
      <c r="G20" s="107">
        <f>SUM(G4:G19)</f>
        <v>11</v>
      </c>
      <c r="H20" s="107">
        <f>SUM(H4:H19)</f>
        <v>42</v>
      </c>
      <c r="I20" s="107">
        <f>SUM(I4:I19)</f>
        <v>280</v>
      </c>
      <c r="J20" s="108">
        <f>PRODUCT(I20/K20)</f>
        <v>0.46128500823723229</v>
      </c>
      <c r="K20" s="90">
        <f>SUM(K4:K19)</f>
        <v>607</v>
      </c>
      <c r="L20" s="22"/>
      <c r="M20" s="20"/>
      <c r="N20" s="109"/>
      <c r="O20" s="110"/>
      <c r="P20" s="24"/>
      <c r="Q20" s="107">
        <f>SUM(Q4:Q19)</f>
        <v>7</v>
      </c>
      <c r="R20" s="107">
        <f>SUM(R4:R19)</f>
        <v>0</v>
      </c>
      <c r="S20" s="107">
        <f>SUM(S4:S19)</f>
        <v>1</v>
      </c>
      <c r="T20" s="107">
        <f>SUM(T4:T19)</f>
        <v>4</v>
      </c>
      <c r="U20" s="107">
        <f>SUM(U4:U19)</f>
        <v>13</v>
      </c>
      <c r="V20" s="108">
        <f>PRODUCT(U20/W20)</f>
        <v>0.37142857142857144</v>
      </c>
      <c r="W20" s="90">
        <f>SUM(W4:W19)</f>
        <v>35</v>
      </c>
      <c r="X20" s="16" t="s">
        <v>76</v>
      </c>
      <c r="Y20" s="17"/>
      <c r="Z20" s="15"/>
      <c r="AA20" s="107">
        <f>SUM(AA4:AA19)</f>
        <v>104</v>
      </c>
      <c r="AB20" s="107">
        <f>SUM(AB4:AB19)</f>
        <v>12</v>
      </c>
      <c r="AC20" s="107">
        <f>SUM(AC4:AC19)</f>
        <v>58</v>
      </c>
      <c r="AD20" s="107">
        <f>SUM(AD4:AD19)</f>
        <v>182</v>
      </c>
      <c r="AE20" s="107">
        <f>SUM(AE4:AE19)</f>
        <v>515</v>
      </c>
      <c r="AF20" s="108">
        <f>PRODUCT(AE20/AG20)</f>
        <v>0.6740837696335078</v>
      </c>
      <c r="AG20" s="90">
        <f>SUM(AG4:AG19)</f>
        <v>764</v>
      </c>
      <c r="AH20" s="22"/>
      <c r="AI20" s="20"/>
      <c r="AJ20" s="109"/>
      <c r="AK20" s="110"/>
      <c r="AL20" s="24"/>
      <c r="AM20" s="107">
        <f>SUM(AM4:AM19)</f>
        <v>34</v>
      </c>
      <c r="AN20" s="107">
        <f>SUM(AN4:AN19)</f>
        <v>0</v>
      </c>
      <c r="AO20" s="107">
        <f>SUM(AO4:AO19)</f>
        <v>8</v>
      </c>
      <c r="AP20" s="107">
        <f>SUM(AP4:AP19)</f>
        <v>31</v>
      </c>
      <c r="AQ20" s="107">
        <f>SUM(AQ4:AQ19)</f>
        <v>136</v>
      </c>
      <c r="AR20" s="108">
        <f>PRODUCT(AQ20/AS20)</f>
        <v>0.55737704918032782</v>
      </c>
      <c r="AS20" s="103">
        <f>SUM(AS4:AS19)</f>
        <v>244</v>
      </c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4"/>
      <c r="K21" s="27"/>
      <c r="L21" s="24"/>
      <c r="M21" s="24"/>
      <c r="N21" s="24"/>
      <c r="O21" s="24"/>
      <c r="P21" s="43"/>
      <c r="Q21" s="43"/>
      <c r="R21" s="46"/>
      <c r="S21" s="43"/>
      <c r="T21" s="43"/>
      <c r="U21" s="24"/>
      <c r="V21" s="24"/>
      <c r="W21" s="27"/>
      <c r="X21" s="43"/>
      <c r="Y21" s="43"/>
      <c r="Z21" s="43"/>
      <c r="AA21" s="43"/>
      <c r="AB21" s="43"/>
      <c r="AC21" s="43"/>
      <c r="AD21" s="43"/>
      <c r="AE21" s="43"/>
      <c r="AF21" s="44"/>
      <c r="AG21" s="27"/>
      <c r="AH21" s="24"/>
      <c r="AI21" s="24"/>
      <c r="AJ21" s="24"/>
      <c r="AK21" s="24"/>
      <c r="AL21" s="43"/>
      <c r="AM21" s="43"/>
      <c r="AN21" s="46"/>
      <c r="AO21" s="43"/>
      <c r="AP21" s="43"/>
      <c r="AQ21" s="24"/>
      <c r="AR21" s="24"/>
      <c r="AS21" s="27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43"/>
      <c r="B22" s="111" t="s">
        <v>77</v>
      </c>
      <c r="C22" s="112"/>
      <c r="D22" s="113"/>
      <c r="E22" s="15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18" t="s">
        <v>22</v>
      </c>
      <c r="K22" s="24"/>
      <c r="L22" s="18" t="s">
        <v>28</v>
      </c>
      <c r="M22" s="18" t="s">
        <v>29</v>
      </c>
      <c r="N22" s="18" t="s">
        <v>78</v>
      </c>
      <c r="O22" s="18" t="s">
        <v>79</v>
      </c>
      <c r="Q22" s="46"/>
      <c r="R22" s="46" t="s">
        <v>55</v>
      </c>
      <c r="S22" s="46"/>
      <c r="T22" s="43" t="s">
        <v>56</v>
      </c>
      <c r="U22" s="24"/>
      <c r="V22" s="27"/>
      <c r="W22" s="27"/>
      <c r="X22" s="114"/>
      <c r="Y22" s="114"/>
      <c r="Z22" s="114"/>
      <c r="AA22" s="114"/>
      <c r="AB22" s="114"/>
      <c r="AC22" s="46"/>
      <c r="AD22" s="46"/>
      <c r="AE22" s="46"/>
      <c r="AF22" s="43"/>
      <c r="AG22" s="43"/>
      <c r="AH22" s="43"/>
      <c r="AI22" s="43"/>
      <c r="AJ22" s="43"/>
      <c r="AK22" s="43"/>
      <c r="AM22" s="27"/>
      <c r="AN22" s="114"/>
      <c r="AO22" s="114"/>
      <c r="AP22" s="114"/>
      <c r="AQ22" s="114"/>
      <c r="AR22" s="114"/>
      <c r="AS22" s="114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43"/>
      <c r="B23" s="48" t="s">
        <v>12</v>
      </c>
      <c r="C23" s="12"/>
      <c r="D23" s="50"/>
      <c r="E23" s="115">
        <v>29</v>
      </c>
      <c r="F23" s="115">
        <v>0</v>
      </c>
      <c r="G23" s="115">
        <v>1</v>
      </c>
      <c r="H23" s="115">
        <v>4</v>
      </c>
      <c r="I23" s="115">
        <v>16</v>
      </c>
      <c r="J23" s="116">
        <v>0.314</v>
      </c>
      <c r="K23" s="43">
        <f>PRODUCT(I23/J23)</f>
        <v>50.955414012738856</v>
      </c>
      <c r="L23" s="117">
        <f>PRODUCT((F23+G23)/E23)</f>
        <v>3.4482758620689655E-2</v>
      </c>
      <c r="M23" s="117">
        <f>PRODUCT(H23/E23)</f>
        <v>0.13793103448275862</v>
      </c>
      <c r="N23" s="117">
        <f>PRODUCT((F23+G23+H23)/E23)</f>
        <v>0.17241379310344829</v>
      </c>
      <c r="O23" s="117">
        <f>PRODUCT(I23/E23)</f>
        <v>0.55172413793103448</v>
      </c>
      <c r="Q23" s="46"/>
      <c r="R23" s="46"/>
      <c r="S23" s="46"/>
      <c r="T23" s="43" t="s">
        <v>58</v>
      </c>
      <c r="U23" s="43"/>
      <c r="V23" s="43"/>
      <c r="W23" s="43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6"/>
      <c r="AO23" s="46"/>
      <c r="AP23" s="46"/>
      <c r="AQ23" s="46"/>
      <c r="AR23" s="46"/>
      <c r="AS23" s="46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x14ac:dyDescent="0.25">
      <c r="A24" s="43"/>
      <c r="B24" s="118" t="s">
        <v>62</v>
      </c>
      <c r="C24" s="119"/>
      <c r="D24" s="120"/>
      <c r="E24" s="115">
        <f>PRODUCT(E20+Q20)</f>
        <v>113</v>
      </c>
      <c r="F24" s="115">
        <f>PRODUCT(F20+R20)</f>
        <v>1</v>
      </c>
      <c r="G24" s="115">
        <f>PRODUCT(G20+S20)</f>
        <v>12</v>
      </c>
      <c r="H24" s="115">
        <f>PRODUCT(H20+T20)</f>
        <v>46</v>
      </c>
      <c r="I24" s="115">
        <f>PRODUCT(I20+U20)</f>
        <v>293</v>
      </c>
      <c r="J24" s="116">
        <v>0</v>
      </c>
      <c r="K24" s="43">
        <f>PRODUCT(K20+W20)</f>
        <v>642</v>
      </c>
      <c r="L24" s="117">
        <f>PRODUCT((F24+G24)/E24)</f>
        <v>0.11504424778761062</v>
      </c>
      <c r="M24" s="117">
        <f>PRODUCT(H24/E24)</f>
        <v>0.40707964601769914</v>
      </c>
      <c r="N24" s="117">
        <f>PRODUCT((F24+G24+H24)/E24)</f>
        <v>0.52212389380530977</v>
      </c>
      <c r="O24" s="117">
        <f>PRODUCT(I24/E24)</f>
        <v>2.5929203539823007</v>
      </c>
      <c r="Q24" s="46"/>
      <c r="R24" s="46"/>
      <c r="S24" s="46"/>
      <c r="T24" s="46" t="s">
        <v>57</v>
      </c>
      <c r="U24" s="43"/>
      <c r="V24" s="43"/>
      <c r="W24" s="43"/>
      <c r="X24" s="43"/>
      <c r="Y24" s="43"/>
      <c r="Z24" s="43"/>
      <c r="AA24" s="43"/>
      <c r="AB24" s="43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x14ac:dyDescent="0.25">
      <c r="A25" s="43"/>
      <c r="B25" s="39" t="s">
        <v>73</v>
      </c>
      <c r="C25" s="37"/>
      <c r="D25" s="84"/>
      <c r="E25" s="115">
        <f>PRODUCT(AA20+AM20)</f>
        <v>138</v>
      </c>
      <c r="F25" s="115">
        <f>PRODUCT(AB20+AN20)</f>
        <v>12</v>
      </c>
      <c r="G25" s="115">
        <f>PRODUCT(AC20+AO20)</f>
        <v>66</v>
      </c>
      <c r="H25" s="115">
        <f>PRODUCT(AD20+AP20)</f>
        <v>213</v>
      </c>
      <c r="I25" s="115">
        <f>PRODUCT(AE20+AQ20)</f>
        <v>651</v>
      </c>
      <c r="J25" s="116">
        <f>PRODUCT(I25/K25)</f>
        <v>0.64583333333333337</v>
      </c>
      <c r="K25" s="24">
        <f>PRODUCT(AG20+AS20)</f>
        <v>1008</v>
      </c>
      <c r="L25" s="117">
        <f>PRODUCT((F25+G25)/E25)</f>
        <v>0.56521739130434778</v>
      </c>
      <c r="M25" s="117">
        <f>PRODUCT(H25/E25)</f>
        <v>1.5434782608695652</v>
      </c>
      <c r="N25" s="117">
        <f>PRODUCT((F25+G25+H25)/E25)</f>
        <v>2.1086956521739131</v>
      </c>
      <c r="O25" s="117">
        <f>PRODUCT(I25/E25)</f>
        <v>4.7173913043478262</v>
      </c>
      <c r="Q25" s="46"/>
      <c r="R25" s="46"/>
      <c r="S25" s="43"/>
      <c r="T25" s="46" t="s">
        <v>86</v>
      </c>
      <c r="U25" s="24"/>
      <c r="V25" s="24"/>
      <c r="W25" s="43"/>
      <c r="X25" s="43"/>
      <c r="Y25" s="43"/>
      <c r="Z25" s="43"/>
      <c r="AA25" s="43"/>
      <c r="AB25" s="43"/>
      <c r="AC25" s="46"/>
      <c r="AD25" s="46"/>
      <c r="AE25" s="46"/>
      <c r="AF25" s="46"/>
      <c r="AG25" s="46"/>
      <c r="AH25" s="46"/>
      <c r="AI25" s="46"/>
      <c r="AJ25" s="46"/>
      <c r="AK25" s="43"/>
      <c r="AL25" s="24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x14ac:dyDescent="0.25">
      <c r="A26" s="43"/>
      <c r="B26" s="121" t="s">
        <v>76</v>
      </c>
      <c r="C26" s="122"/>
      <c r="D26" s="123"/>
      <c r="E26" s="115">
        <f>SUM(E23:E25)</f>
        <v>280</v>
      </c>
      <c r="F26" s="115">
        <f t="shared" ref="F26:I26" si="0">SUM(F23:F25)</f>
        <v>13</v>
      </c>
      <c r="G26" s="115">
        <f t="shared" si="0"/>
        <v>79</v>
      </c>
      <c r="H26" s="115">
        <f t="shared" si="0"/>
        <v>263</v>
      </c>
      <c r="I26" s="115">
        <f t="shared" si="0"/>
        <v>960</v>
      </c>
      <c r="J26" s="116">
        <f>PRODUCT(I26/K26)</f>
        <v>0.56438869125631907</v>
      </c>
      <c r="K26" s="43">
        <f>SUM(K23:K25)</f>
        <v>1700.9554140127389</v>
      </c>
      <c r="L26" s="117">
        <f>PRODUCT((F26+G26)/E26)</f>
        <v>0.32857142857142857</v>
      </c>
      <c r="M26" s="117">
        <f>PRODUCT(H26/E26)</f>
        <v>0.93928571428571428</v>
      </c>
      <c r="N26" s="117">
        <f>PRODUCT((F26+G26+H26)/E26)</f>
        <v>1.2678571428571428</v>
      </c>
      <c r="O26" s="117">
        <f>PRODUCT(I26/E26)</f>
        <v>3.4285714285714284</v>
      </c>
      <c r="Q26" s="24"/>
      <c r="R26" s="24"/>
      <c r="S26" s="24"/>
      <c r="T26" s="43" t="s">
        <v>64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24"/>
      <c r="F27" s="24"/>
      <c r="G27" s="24"/>
      <c r="H27" s="24"/>
      <c r="I27" s="24"/>
      <c r="J27" s="43"/>
      <c r="K27" s="43"/>
      <c r="L27" s="24"/>
      <c r="M27" s="24"/>
      <c r="N27" s="24"/>
      <c r="O27" s="24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6"/>
      <c r="AH56" s="46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6"/>
      <c r="AH57" s="46"/>
      <c r="AI57" s="46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6"/>
      <c r="AH58" s="46"/>
      <c r="AI58" s="46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6"/>
      <c r="AH59" s="46"/>
      <c r="AI59" s="46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6"/>
      <c r="AH60" s="46"/>
      <c r="AI60" s="46"/>
      <c r="AJ60" s="46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6"/>
      <c r="AH61" s="46"/>
      <c r="AI61" s="46"/>
      <c r="AJ61" s="46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6"/>
      <c r="AH62" s="46"/>
      <c r="AI62" s="46"/>
      <c r="AJ62" s="46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6"/>
      <c r="AH63" s="46"/>
      <c r="AI63" s="46"/>
      <c r="AJ63" s="46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6"/>
      <c r="AH64" s="46"/>
      <c r="AI64" s="46"/>
      <c r="AJ64" s="46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J83" s="43"/>
      <c r="K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J84" s="43"/>
      <c r="K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J85" s="43"/>
      <c r="K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J86" s="43"/>
      <c r="K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J87" s="43"/>
      <c r="K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6"/>
      <c r="AH90" s="46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6"/>
      <c r="AH91" s="46"/>
      <c r="AI91" s="46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6"/>
      <c r="AH92" s="46"/>
      <c r="AI92" s="46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6"/>
      <c r="AH93" s="46"/>
      <c r="AI93" s="46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6"/>
      <c r="AH94" s="46"/>
      <c r="AI94" s="46"/>
      <c r="AJ94" s="46"/>
      <c r="AK94" s="43"/>
      <c r="AL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6"/>
      <c r="AH95" s="46"/>
      <c r="AI95" s="46"/>
      <c r="AJ95" s="46"/>
      <c r="AK95" s="43"/>
      <c r="AL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6"/>
      <c r="AH96" s="46"/>
      <c r="AI96" s="46"/>
      <c r="AJ96" s="46"/>
      <c r="AK96" s="43"/>
      <c r="AL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6"/>
      <c r="AH97" s="46"/>
      <c r="AI97" s="46"/>
      <c r="AJ97" s="46"/>
      <c r="AK97" s="43"/>
      <c r="AL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6"/>
      <c r="AH98" s="46"/>
      <c r="AI98" s="46"/>
      <c r="AJ98" s="46"/>
      <c r="AK98" s="43"/>
      <c r="AL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6"/>
      <c r="AH175" s="46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6"/>
      <c r="AH176" s="46"/>
      <c r="AI176" s="46"/>
      <c r="AJ176" s="46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6"/>
      <c r="AH177" s="46"/>
      <c r="AI177" s="46"/>
      <c r="AJ177" s="46"/>
      <c r="AK177" s="43"/>
      <c r="AL177" s="24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6"/>
      <c r="AH178" s="46"/>
      <c r="AI178" s="46"/>
      <c r="AJ178" s="46"/>
      <c r="AK178" s="43"/>
      <c r="AL178" s="24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A179" s="43"/>
      <c r="B179" s="43"/>
      <c r="C179" s="43"/>
      <c r="D179" s="43"/>
      <c r="L179"/>
      <c r="M179"/>
      <c r="N179"/>
      <c r="O179"/>
      <c r="P179"/>
      <c r="Q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6"/>
      <c r="AH179" s="46"/>
      <c r="AI179" s="46"/>
      <c r="AJ179" s="46"/>
      <c r="AK179" s="43"/>
      <c r="AL179" s="24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A180" s="43"/>
      <c r="B180" s="43"/>
      <c r="C180" s="43"/>
      <c r="D180" s="43"/>
      <c r="L180"/>
      <c r="M180"/>
      <c r="N180"/>
      <c r="O180"/>
      <c r="P180"/>
      <c r="Q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6"/>
      <c r="AH180" s="46"/>
      <c r="AI180" s="46"/>
      <c r="AJ180" s="46"/>
      <c r="AK180" s="43"/>
      <c r="AL180" s="24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4.25" x14ac:dyDescent="0.2">
      <c r="A181" s="43"/>
      <c r="B181" s="43"/>
      <c r="C181" s="43"/>
      <c r="D181" s="43"/>
      <c r="L181"/>
      <c r="M181"/>
      <c r="N181"/>
      <c r="O181"/>
      <c r="P181"/>
      <c r="Q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6"/>
      <c r="AH181" s="46"/>
      <c r="AI181" s="46"/>
      <c r="AJ181" s="46"/>
      <c r="AK181" s="43"/>
      <c r="AL181" s="24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ht="14.25" x14ac:dyDescent="0.2">
      <c r="A182" s="43"/>
      <c r="B182" s="43"/>
      <c r="C182" s="43"/>
      <c r="D182" s="43"/>
      <c r="L182"/>
      <c r="M182"/>
      <c r="N182"/>
      <c r="O182"/>
      <c r="P182"/>
      <c r="Q182" s="24"/>
      <c r="R182" s="24"/>
      <c r="S182" s="2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6"/>
      <c r="AH182" s="46"/>
      <c r="AI182" s="46"/>
      <c r="AJ182" s="46"/>
      <c r="AK182" s="43"/>
      <c r="AL182" s="24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ht="14.25" x14ac:dyDescent="0.2">
      <c r="A183" s="43"/>
      <c r="B183" s="43"/>
      <c r="C183" s="43"/>
      <c r="D183" s="43"/>
      <c r="L183"/>
      <c r="M183"/>
      <c r="N183"/>
      <c r="O183"/>
      <c r="P183"/>
      <c r="Q183" s="24"/>
      <c r="R183" s="24"/>
      <c r="S183" s="2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6"/>
      <c r="AH183" s="46"/>
      <c r="AI183" s="46"/>
      <c r="AJ183" s="46"/>
      <c r="AK183" s="43"/>
      <c r="AL183" s="24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3"/>
      <c r="AL184" s="24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3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3"/>
      <c r="AL186" s="24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3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3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3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3"/>
      <c r="AL190" s="24"/>
    </row>
    <row r="191" spans="1:57" ht="14.25" x14ac:dyDescent="0.2">
      <c r="L191" s="24"/>
      <c r="M191" s="24"/>
      <c r="N191" s="24"/>
      <c r="O191" s="24"/>
      <c r="P191" s="24"/>
      <c r="R191" s="24"/>
      <c r="S191" s="24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24"/>
      <c r="AL191" s="24"/>
    </row>
    <row r="192" spans="1:57" x14ac:dyDescent="0.25">
      <c r="R192" s="27"/>
      <c r="S192" s="27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12:38" x14ac:dyDescent="0.25">
      <c r="R193" s="27"/>
      <c r="S193" s="27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12:38" x14ac:dyDescent="0.25">
      <c r="R194" s="27"/>
      <c r="S194" s="27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12:38" x14ac:dyDescent="0.25">
      <c r="L195"/>
      <c r="M195"/>
      <c r="N195"/>
      <c r="O195"/>
      <c r="P195"/>
      <c r="R195" s="27"/>
      <c r="S195" s="27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x14ac:dyDescent="0.25">
      <c r="L218"/>
      <c r="M218"/>
      <c r="N218"/>
      <c r="O218"/>
      <c r="P218"/>
      <c r="R218" s="27"/>
      <c r="S218" s="27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  <row r="219" spans="12:38" x14ac:dyDescent="0.25">
      <c r="L219"/>
      <c r="M219"/>
      <c r="N219"/>
      <c r="O219"/>
      <c r="P219"/>
      <c r="R219" s="27"/>
      <c r="S219" s="27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/>
      <c r="AL219"/>
    </row>
    <row r="220" spans="12:38" ht="14.25" x14ac:dyDescent="0.2">
      <c r="L220"/>
      <c r="M220"/>
      <c r="N220"/>
      <c r="O220"/>
      <c r="P220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/>
      <c r="AL220"/>
    </row>
    <row r="221" spans="12:38" ht="14.25" x14ac:dyDescent="0.2">
      <c r="L221"/>
      <c r="M221"/>
      <c r="N221"/>
      <c r="O221"/>
      <c r="P221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/>
      <c r="AL221"/>
    </row>
    <row r="222" spans="12:38" ht="14.25" x14ac:dyDescent="0.2">
      <c r="L222"/>
      <c r="M222"/>
      <c r="N222"/>
      <c r="O222"/>
      <c r="P222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/>
      <c r="AL222"/>
    </row>
    <row r="223" spans="12:38" ht="14.25" x14ac:dyDescent="0.2">
      <c r="L223"/>
      <c r="M223"/>
      <c r="N223"/>
      <c r="O223"/>
      <c r="P223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/>
      <c r="AL223"/>
    </row>
  </sheetData>
  <sortState ref="B6:K10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2018-11-19T21:40:42Z</dcterms:modified>
</cp:coreProperties>
</file>