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1" i="2" l="1"/>
  <c r="O20" i="2"/>
  <c r="AS15" i="2" l="1"/>
  <c r="AQ15" i="2"/>
  <c r="AP15" i="2"/>
  <c r="AO15" i="2"/>
  <c r="AN15" i="2"/>
  <c r="AM15" i="2"/>
  <c r="AG15" i="2"/>
  <c r="AE15" i="2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H15" i="2"/>
  <c r="H19" i="2" s="1"/>
  <c r="G15" i="2"/>
  <c r="G19" i="2" s="1"/>
  <c r="G21" i="2" s="1"/>
  <c r="F15" i="2"/>
  <c r="F19" i="2" s="1"/>
  <c r="N19" i="2" s="1"/>
  <c r="E15" i="2"/>
  <c r="E19" i="2" s="1"/>
  <c r="E21" i="2" s="1"/>
  <c r="I21" i="2" l="1"/>
  <c r="I20" i="2"/>
  <c r="M19" i="2"/>
  <c r="O19" i="2"/>
  <c r="L19" i="2"/>
  <c r="AR15" i="2"/>
  <c r="K20" i="2"/>
  <c r="F20" i="2"/>
  <c r="F21" i="2" s="1"/>
  <c r="H20" i="2"/>
  <c r="L20" i="2"/>
  <c r="H21" i="2"/>
  <c r="M21" i="2" s="1"/>
  <c r="AF15" i="2"/>
  <c r="J20" i="2" l="1"/>
  <c r="K21" i="2"/>
  <c r="N20" i="2"/>
  <c r="M20" i="2"/>
  <c r="N21" i="2"/>
  <c r="L21" i="2"/>
</calcChain>
</file>

<file path=xl/sharedStrings.xml><?xml version="1.0" encoding="utf-8"?>
<sst xmlns="http://schemas.openxmlformats.org/spreadsheetml/2006/main" count="90" uniqueCount="37">
  <si>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</si>
  <si>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</si>
  <si>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</si>
  <si>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</si>
  <si>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</si>
  <si>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</si>
  <si>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</si>
  <si>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</si>
  <si>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</si>
  <si>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</si>
  <si>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</si>
  <si>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</si>
  <si>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</si>
  <si>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</si>
  <si>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JuPa = Juvan Pallo  (1950)</t>
  </si>
  <si>
    <t>MäVi = Mäntyhajun Virkistys  (1920)</t>
  </si>
  <si>
    <t>4.</t>
  </si>
  <si>
    <t>JuPa</t>
  </si>
  <si>
    <t>MäVi</t>
  </si>
  <si>
    <t>Markku Konga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</si>
  <si>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</si>
  <si>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</si>
  <si>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</si>
  <si>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</si>
  <si>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</si>
  <si>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</si>
  <si>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</si>
  <si>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</si>
  <si>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</si>
  <si>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</si>
  <si>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</si>
  <si>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5.</t>
  </si>
  <si>
    <t>8.</t>
  </si>
  <si>
    <t>7.</t>
  </si>
  <si>
    <t>6.</t>
  </si>
  <si>
    <t>22.3.1964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</si>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</sst>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19</v>
      </c>
      <c r="C1" s="2"/>
      <c r="D1" s="3"/>
      <c r="E1" s="4" t="s">
        <v>35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20</v>
      </c>
      <c r="M2" s="9"/>
      <c r="N2" s="9"/>
      <c r="O2" s="16"/>
      <c r="P2" s="14"/>
      <c r="Q2" s="17" t="s">
        <v>21</v>
      </c>
      <c r="R2" s="9"/>
      <c r="S2" s="9"/>
      <c r="T2" s="9"/>
      <c r="U2" s="15"/>
      <c r="V2" s="16"/>
      <c r="W2" s="14"/>
      <c r="X2" s="40" t="s">
        <v>22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23</v>
      </c>
      <c r="AI2" s="9"/>
      <c r="AJ2" s="9"/>
      <c r="AK2" s="16"/>
      <c r="AL2" s="14"/>
      <c r="AM2" s="17" t="s">
        <v>21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24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24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36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1987</v>
      </c>
      <c r="Y4" s="22" t="s">
        <v>36</v>
      </c>
      <c r="Z4" s="70" t="s">
        <v>18</v>
      </c>
      <c r="AA4" s="22">
        <v>22</v>
      </c>
      <c r="AB4" s="22">
        <v>0</v>
      </c>
      <c r="AC4" s="22">
        <v>22</v>
      </c>
      <c r="AD4" s="22">
        <v>17</v>
      </c>
      <c r="AE4" s="22"/>
      <c r="AF4" s="28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36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1988</v>
      </c>
      <c r="Y5" s="35"/>
      <c r="Z5" s="36"/>
      <c r="AA5" s="22"/>
      <c r="AB5" s="22"/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36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1989</v>
      </c>
      <c r="Y6" s="35"/>
      <c r="Z6" s="36"/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36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1990</v>
      </c>
      <c r="Y7" s="22" t="s">
        <v>31</v>
      </c>
      <c r="Z7" s="71" t="s">
        <v>18</v>
      </c>
      <c r="AA7" s="22">
        <v>22</v>
      </c>
      <c r="AB7" s="22">
        <v>1</v>
      </c>
      <c r="AC7" s="22">
        <v>16</v>
      </c>
      <c r="AD7" s="22">
        <v>15</v>
      </c>
      <c r="AE7" s="22"/>
      <c r="AF7" s="28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1991</v>
      </c>
      <c r="C8" s="35" t="s">
        <v>16</v>
      </c>
      <c r="D8" s="36" t="s">
        <v>17</v>
      </c>
      <c r="E8" s="22">
        <v>18</v>
      </c>
      <c r="F8" s="22">
        <v>0</v>
      </c>
      <c r="G8" s="22">
        <v>3</v>
      </c>
      <c r="H8" s="34">
        <v>12</v>
      </c>
      <c r="I8" s="22">
        <v>49</v>
      </c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/>
      <c r="Y8" s="35"/>
      <c r="Z8" s="36"/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36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1992</v>
      </c>
      <c r="Y9" s="22" t="s">
        <v>30</v>
      </c>
      <c r="Z9" s="71" t="s">
        <v>18</v>
      </c>
      <c r="AA9" s="22">
        <v>22</v>
      </c>
      <c r="AB9" s="22">
        <v>2</v>
      </c>
      <c r="AC9" s="22">
        <v>17</v>
      </c>
      <c r="AD9" s="22">
        <v>23</v>
      </c>
      <c r="AE9" s="22"/>
      <c r="AF9" s="28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36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/>
      <c r="Y10" s="35"/>
      <c r="Z10" s="36"/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36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2001</v>
      </c>
      <c r="Y11" s="22" t="s">
        <v>30</v>
      </c>
      <c r="Z11" s="36" t="s">
        <v>18</v>
      </c>
      <c r="AA11" s="22">
        <v>17</v>
      </c>
      <c r="AB11" s="22">
        <v>3</v>
      </c>
      <c r="AC11" s="22">
        <v>33</v>
      </c>
      <c r="AD11" s="22">
        <v>23</v>
      </c>
      <c r="AE11" s="22">
        <v>95</v>
      </c>
      <c r="AF11" s="28">
        <v>0.63749999999999996</v>
      </c>
      <c r="AG11" s="69">
        <v>149</v>
      </c>
      <c r="AH11" s="13" t="s">
        <v>31</v>
      </c>
      <c r="AI11" s="13"/>
      <c r="AJ11" s="13" t="s">
        <v>16</v>
      </c>
      <c r="AK11" s="13" t="s">
        <v>32</v>
      </c>
      <c r="AL11" s="18"/>
      <c r="AM11" s="22">
        <v>5</v>
      </c>
      <c r="AN11" s="22">
        <v>0</v>
      </c>
      <c r="AO11" s="22">
        <v>9</v>
      </c>
      <c r="AP11" s="22">
        <v>3</v>
      </c>
      <c r="AQ11" s="22">
        <v>16</v>
      </c>
      <c r="AR11" s="47">
        <v>0.59250000000000003</v>
      </c>
      <c r="AS11" s="1">
        <v>27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36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2003</v>
      </c>
      <c r="Y12" s="22" t="s">
        <v>30</v>
      </c>
      <c r="Z12" s="36" t="s">
        <v>18</v>
      </c>
      <c r="AA12" s="22">
        <v>17</v>
      </c>
      <c r="AB12" s="22">
        <v>2</v>
      </c>
      <c r="AC12" s="22">
        <v>31</v>
      </c>
      <c r="AD12" s="22">
        <v>12</v>
      </c>
      <c r="AE12" s="22">
        <v>73</v>
      </c>
      <c r="AF12" s="28">
        <v>0.5615</v>
      </c>
      <c r="AG12" s="69">
        <v>130</v>
      </c>
      <c r="AH12" s="13" t="s">
        <v>31</v>
      </c>
      <c r="AI12" s="13"/>
      <c r="AJ12" s="13" t="s">
        <v>33</v>
      </c>
      <c r="AK12" s="13"/>
      <c r="AL12" s="18"/>
      <c r="AM12" s="22">
        <v>4</v>
      </c>
      <c r="AN12" s="22">
        <v>0</v>
      </c>
      <c r="AO12" s="22">
        <v>5</v>
      </c>
      <c r="AP12" s="22">
        <v>3</v>
      </c>
      <c r="AQ12" s="22">
        <v>12</v>
      </c>
      <c r="AR12" s="47">
        <v>0.46150000000000002</v>
      </c>
      <c r="AS12" s="1">
        <v>26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36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/>
      <c r="Y13" s="22"/>
      <c r="Z13" s="36"/>
      <c r="AA13" s="22"/>
      <c r="AB13" s="22"/>
      <c r="AC13" s="22"/>
      <c r="AD13" s="22"/>
      <c r="AE13" s="22"/>
      <c r="AF13" s="28"/>
      <c r="AG13" s="69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36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2010</v>
      </c>
      <c r="Y14" s="22" t="s">
        <v>34</v>
      </c>
      <c r="Z14" s="36" t="s">
        <v>18</v>
      </c>
      <c r="AA14" s="22">
        <v>14</v>
      </c>
      <c r="AB14" s="22">
        <v>3</v>
      </c>
      <c r="AC14" s="22">
        <v>33</v>
      </c>
      <c r="AD14" s="22">
        <v>16</v>
      </c>
      <c r="AE14" s="22">
        <v>85</v>
      </c>
      <c r="AF14" s="28">
        <v>0.66920000000000002</v>
      </c>
      <c r="AG14" s="69">
        <v>127</v>
      </c>
      <c r="AH14" s="13" t="s">
        <v>34</v>
      </c>
      <c r="AI14" s="13"/>
      <c r="AJ14" s="13" t="s">
        <v>31</v>
      </c>
      <c r="AK14" s="13" t="s">
        <v>34</v>
      </c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48" t="s">
        <v>25</v>
      </c>
      <c r="C15" s="49"/>
      <c r="D15" s="50"/>
      <c r="E15" s="51">
        <f>SUM(E4:E14)</f>
        <v>18</v>
      </c>
      <c r="F15" s="51">
        <f>SUM(F4:F14)</f>
        <v>0</v>
      </c>
      <c r="G15" s="51">
        <f>SUM(G4:G14)</f>
        <v>3</v>
      </c>
      <c r="H15" s="51">
        <f>SUM(H4:H14)</f>
        <v>12</v>
      </c>
      <c r="I15" s="51">
        <f>SUM(I4:I14)</f>
        <v>49</v>
      </c>
      <c r="J15" s="52">
        <v>0</v>
      </c>
      <c r="K15" s="39">
        <f>SUM(K4:K14)</f>
        <v>0</v>
      </c>
      <c r="L15" s="17"/>
      <c r="M15" s="15"/>
      <c r="N15" s="53"/>
      <c r="O15" s="54"/>
      <c r="P15" s="18"/>
      <c r="Q15" s="51">
        <f>SUM(Q4:Q14)</f>
        <v>0</v>
      </c>
      <c r="R15" s="51">
        <f>SUM(R4:R14)</f>
        <v>0</v>
      </c>
      <c r="S15" s="51">
        <f>SUM(S4:S14)</f>
        <v>0</v>
      </c>
      <c r="T15" s="51">
        <f>SUM(T4:T14)</f>
        <v>0</v>
      </c>
      <c r="U15" s="51">
        <f>SUM(U4:U14)</f>
        <v>0</v>
      </c>
      <c r="V15" s="23">
        <v>0</v>
      </c>
      <c r="W15" s="39">
        <f>SUM(W4:W14)</f>
        <v>0</v>
      </c>
      <c r="X15" s="11" t="s">
        <v>25</v>
      </c>
      <c r="Y15" s="12"/>
      <c r="Z15" s="10"/>
      <c r="AA15" s="51">
        <f>SUM(AA4:AA14)</f>
        <v>114</v>
      </c>
      <c r="AB15" s="51">
        <f>SUM(AB4:AB14)</f>
        <v>11</v>
      </c>
      <c r="AC15" s="51">
        <f>SUM(AC4:AC14)</f>
        <v>152</v>
      </c>
      <c r="AD15" s="51">
        <f>SUM(AD4:AD14)</f>
        <v>106</v>
      </c>
      <c r="AE15" s="51">
        <f>SUM(AE4:AE14)</f>
        <v>253</v>
      </c>
      <c r="AF15" s="52">
        <f>PRODUCT(AE15/AG15)</f>
        <v>0.62315270935960587</v>
      </c>
      <c r="AG15" s="39">
        <f>SUM(AG4:AG14)</f>
        <v>406</v>
      </c>
      <c r="AH15" s="17"/>
      <c r="AI15" s="15"/>
      <c r="AJ15" s="53"/>
      <c r="AK15" s="54"/>
      <c r="AL15" s="18"/>
      <c r="AM15" s="51">
        <f>SUM(AM4:AM14)</f>
        <v>9</v>
      </c>
      <c r="AN15" s="51">
        <f>SUM(AN4:AN14)</f>
        <v>0</v>
      </c>
      <c r="AO15" s="51">
        <f>SUM(AO4:AO14)</f>
        <v>14</v>
      </c>
      <c r="AP15" s="51">
        <f>SUM(AP4:AP14)</f>
        <v>6</v>
      </c>
      <c r="AQ15" s="51">
        <f>SUM(AQ4:AQ14)</f>
        <v>28</v>
      </c>
      <c r="AR15" s="52">
        <f>PRODUCT(AQ15/AS15)</f>
        <v>0.52830188679245282</v>
      </c>
      <c r="AS15" s="43">
        <f>SUM(AS4:AS14)</f>
        <v>53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55"/>
      <c r="K16" s="21"/>
      <c r="L16" s="18"/>
      <c r="M16" s="18"/>
      <c r="N16" s="18"/>
      <c r="O16" s="18"/>
      <c r="P16" s="24"/>
      <c r="Q16" s="24"/>
      <c r="R16" s="25"/>
      <c r="S16" s="24"/>
      <c r="T16" s="24"/>
      <c r="U16" s="18"/>
      <c r="V16" s="18"/>
      <c r="W16" s="21"/>
      <c r="X16" s="24"/>
      <c r="Y16" s="24"/>
      <c r="Z16" s="24"/>
      <c r="AA16" s="24"/>
      <c r="AB16" s="24"/>
      <c r="AC16" s="24"/>
      <c r="AD16" s="24"/>
      <c r="AE16" s="24"/>
      <c r="AF16" s="55"/>
      <c r="AG16" s="21"/>
      <c r="AH16" s="18"/>
      <c r="AI16" s="18"/>
      <c r="AJ16" s="18"/>
      <c r="AK16" s="18"/>
      <c r="AL16" s="24"/>
      <c r="AM16" s="24"/>
      <c r="AN16" s="25"/>
      <c r="AO16" s="24"/>
      <c r="AP16" s="24"/>
      <c r="AQ16" s="18"/>
      <c r="AR16" s="18"/>
      <c r="AS16" s="2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56" t="s">
        <v>26</v>
      </c>
      <c r="C17" s="57"/>
      <c r="D17" s="58"/>
      <c r="E17" s="10" t="s">
        <v>2</v>
      </c>
      <c r="F17" s="13" t="s">
        <v>6</v>
      </c>
      <c r="G17" s="10" t="s">
        <v>4</v>
      </c>
      <c r="H17" s="13" t="s">
        <v>5</v>
      </c>
      <c r="I17" s="13" t="s">
        <v>8</v>
      </c>
      <c r="J17" s="13" t="s">
        <v>9</v>
      </c>
      <c r="K17" s="18"/>
      <c r="L17" s="13" t="s">
        <v>10</v>
      </c>
      <c r="M17" s="13" t="s">
        <v>11</v>
      </c>
      <c r="N17" s="13" t="s">
        <v>27</v>
      </c>
      <c r="O17" s="13" t="s">
        <v>28</v>
      </c>
      <c r="Q17" s="25"/>
      <c r="R17" s="25" t="s">
        <v>12</v>
      </c>
      <c r="S17" s="25"/>
      <c r="T17" s="24" t="s">
        <v>14</v>
      </c>
      <c r="U17" s="18"/>
      <c r="V17" s="21"/>
      <c r="W17" s="21"/>
      <c r="X17" s="59"/>
      <c r="Y17" s="59"/>
      <c r="Z17" s="59"/>
      <c r="AA17" s="59"/>
      <c r="AB17" s="59"/>
      <c r="AC17" s="25"/>
      <c r="AD17" s="25"/>
      <c r="AE17" s="25"/>
      <c r="AF17" s="24"/>
      <c r="AG17" s="24"/>
      <c r="AH17" s="24"/>
      <c r="AI17" s="24"/>
      <c r="AJ17" s="24"/>
      <c r="AK17" s="24"/>
      <c r="AM17" s="21"/>
      <c r="AN17" s="59"/>
      <c r="AO17" s="59"/>
      <c r="AP17" s="59"/>
      <c r="AQ17" s="59"/>
      <c r="AR17" s="59"/>
      <c r="AS17" s="59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6" t="s">
        <v>29</v>
      </c>
      <c r="C18" s="7"/>
      <c r="D18" s="27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1">
        <v>0</v>
      </c>
      <c r="K18" s="24">
        <v>0</v>
      </c>
      <c r="L18" s="62">
        <v>0</v>
      </c>
      <c r="M18" s="62">
        <v>0</v>
      </c>
      <c r="N18" s="62">
        <v>0</v>
      </c>
      <c r="O18" s="62">
        <v>0</v>
      </c>
      <c r="Q18" s="25"/>
      <c r="R18" s="25"/>
      <c r="S18" s="25"/>
      <c r="T18" s="24" t="s">
        <v>15</v>
      </c>
      <c r="U18" s="24"/>
      <c r="V18" s="24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5"/>
      <c r="AO18" s="25"/>
      <c r="AP18" s="25"/>
      <c r="AQ18" s="25"/>
      <c r="AR18" s="25"/>
      <c r="AS18" s="25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63" t="s">
        <v>13</v>
      </c>
      <c r="C19" s="64"/>
      <c r="D19" s="65"/>
      <c r="E19" s="60">
        <f>PRODUCT(E15+Q15)</f>
        <v>18</v>
      </c>
      <c r="F19" s="60">
        <f>PRODUCT(F15+R15)</f>
        <v>0</v>
      </c>
      <c r="G19" s="60">
        <f>PRODUCT(G15+S15)</f>
        <v>3</v>
      </c>
      <c r="H19" s="60">
        <f>PRODUCT(H15+T15)</f>
        <v>12</v>
      </c>
      <c r="I19" s="60">
        <f>PRODUCT(I15+U15)</f>
        <v>49</v>
      </c>
      <c r="J19" s="61"/>
      <c r="K19" s="24">
        <f>PRODUCT(K15+W15)</f>
        <v>0</v>
      </c>
      <c r="L19" s="62">
        <f>PRODUCT((F19+G19)/E19)</f>
        <v>0.16666666666666666</v>
      </c>
      <c r="M19" s="62">
        <f>PRODUCT(H19/E19)</f>
        <v>0.66666666666666663</v>
      </c>
      <c r="N19" s="62">
        <f>PRODUCT((F19+G19+H19)/E19)</f>
        <v>0.83333333333333337</v>
      </c>
      <c r="O19" s="62">
        <f>PRODUCT(I19/E19)</f>
        <v>2.7222222222222223</v>
      </c>
      <c r="Q19" s="25"/>
      <c r="R19" s="25"/>
      <c r="S19" s="25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0" t="s">
        <v>22</v>
      </c>
      <c r="C20" s="19"/>
      <c r="D20" s="29"/>
      <c r="E20" s="60">
        <f>PRODUCT(AA15+AM15)</f>
        <v>123</v>
      </c>
      <c r="F20" s="60">
        <f>PRODUCT(AB15+AN15)</f>
        <v>11</v>
      </c>
      <c r="G20" s="60">
        <f>PRODUCT(AC15+AO15)</f>
        <v>166</v>
      </c>
      <c r="H20" s="60">
        <f>PRODUCT(AD15+AP15)</f>
        <v>112</v>
      </c>
      <c r="I20" s="60">
        <f>PRODUCT(AE15+AQ15)</f>
        <v>281</v>
      </c>
      <c r="J20" s="61">
        <f>PRODUCT(I20/K20)</f>
        <v>0.6122004357298475</v>
      </c>
      <c r="K20" s="18">
        <f>PRODUCT(AG15+AS15)</f>
        <v>459</v>
      </c>
      <c r="L20" s="62">
        <f>PRODUCT((F20+G20)/E20)</f>
        <v>1.4390243902439024</v>
      </c>
      <c r="M20" s="62">
        <f>PRODUCT(H20/E20)</f>
        <v>0.91056910569105687</v>
      </c>
      <c r="N20" s="62">
        <f>PRODUCT((F20+G20+H20)/E20)</f>
        <v>2.3495934959349594</v>
      </c>
      <c r="O20" s="62">
        <f>PRODUCT(I20/57)</f>
        <v>4.9298245614035086</v>
      </c>
      <c r="Q20" s="25"/>
      <c r="R20" s="25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18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66" t="s">
        <v>25</v>
      </c>
      <c r="C21" s="67"/>
      <c r="D21" s="68"/>
      <c r="E21" s="60">
        <f>SUM(E18:E20)</f>
        <v>141</v>
      </c>
      <c r="F21" s="60">
        <f t="shared" ref="F21:I21" si="0">SUM(F18:F20)</f>
        <v>11</v>
      </c>
      <c r="G21" s="60">
        <f t="shared" si="0"/>
        <v>169</v>
      </c>
      <c r="H21" s="60">
        <f t="shared" si="0"/>
        <v>124</v>
      </c>
      <c r="I21" s="60">
        <f t="shared" si="0"/>
        <v>330</v>
      </c>
      <c r="J21" s="61"/>
      <c r="K21" s="24">
        <f>SUM(K18:K20)</f>
        <v>459</v>
      </c>
      <c r="L21" s="62">
        <f>PRODUCT((F21+G21)/E21)</f>
        <v>1.2765957446808511</v>
      </c>
      <c r="M21" s="62">
        <f>PRODUCT(H21/E21)</f>
        <v>0.87943262411347523</v>
      </c>
      <c r="N21" s="62">
        <f>PRODUCT((F21+G21+H21)/E21)</f>
        <v>2.1560283687943262</v>
      </c>
      <c r="O21" s="62">
        <f>PRODUCT(I21/75)</f>
        <v>4.4000000000000004</v>
      </c>
      <c r="Q21" s="18"/>
      <c r="R21" s="18"/>
      <c r="S21" s="18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18"/>
      <c r="F22" s="18"/>
      <c r="G22" s="18"/>
      <c r="H22" s="18"/>
      <c r="I22" s="18"/>
      <c r="J22" s="24"/>
      <c r="K22" s="24"/>
      <c r="L22" s="18"/>
      <c r="M22" s="18"/>
      <c r="N22" s="18"/>
      <c r="O22" s="18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</row>
    <row r="183" spans="1:57" ht="14.25" x14ac:dyDescent="0.2">
      <c r="L183" s="18"/>
      <c r="M183" s="18"/>
      <c r="N183" s="18"/>
      <c r="O183" s="18"/>
      <c r="P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18"/>
      <c r="AL186" s="18"/>
    </row>
    <row r="187" spans="1:57" x14ac:dyDescent="0.25"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1:57" x14ac:dyDescent="0.25"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57" x14ac:dyDescent="0.25"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57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:57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</sheetData>
  <sortState ref="B4:N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2018-12-15T21:59:33Z</dcterms:modified>
</cp:coreProperties>
</file>