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AR11" i="5" l="1"/>
  <c r="H15" i="5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<sst xmlns="http://schemas.openxmlformats.org/spreadsheetml/2006/main" count="111" uniqueCount="59">
  <si>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</si>
  <si>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</si>
  <si>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</si>
  <si>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</si>
  <si>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</si>
  <si>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</si>
  <si>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</si>
  <si>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</si>
  <si>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</si>
  <si>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</si>
  <si>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</si>
  <si>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</si>
  <si>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</si>
  <si>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</si>
  <si>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</si>
  <si>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</si>
  <si>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</si>
  <si>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</si>
  <si>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</si>
  <si>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</si>
  <si>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</si>
  <si>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</si>
  <si>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</si>
  <si>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</si>
  <si>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</si>
  <si>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Aki Kohtamäki</t>
  </si>
  <si>
    <t>3.</t>
  </si>
  <si>
    <t>SMJ  2</t>
  </si>
  <si>
    <t>KoU  2</t>
  </si>
  <si>
    <t>6.</t>
  </si>
  <si>
    <t>7.</t>
  </si>
  <si>
    <t>8.</t>
  </si>
  <si>
    <t>23.2.1990</t>
  </si>
  <si>
    <t>KoU = Koskenkorvan Urheilijat  (1945),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</si>
  <si>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</si>
  <si>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</si>
  <si>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</si>
  <si>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</si>
  <si>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</si>
  <si>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</si>
  <si>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</si>
  <si>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</si>
  <si>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</si>
  <si>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</si>
  <si>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</si>
  <si>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</si>
  <si>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</si>
  <si>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</si>
  <si>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</si>
  <si>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</si>
  <si>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1/3</t>
  </si>
  <si>
    <t>1/2</t>
  </si>
  <si>
    <t>28.06. 2008  Raahe</t>
  </si>
  <si>
    <t xml:space="preserve">  2-0  (6-3, 3-0)</t>
  </si>
  <si>
    <t>Länsi</t>
  </si>
  <si>
    <t>KoU</t>
  </si>
  <si>
    <t>2p</t>
  </si>
  <si>
    <t>0/1</t>
  </si>
  <si>
    <t>Taavi Kivipelto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</si>
</sst>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9</v>
      </c>
      <c r="AB4" s="12">
        <v>0</v>
      </c>
      <c r="AC4" s="12">
        <v>2</v>
      </c>
      <c r="AD4" s="12">
        <v>3</v>
      </c>
      <c r="AE4" s="12">
        <v>17</v>
      </c>
      <c r="AF4" s="68">
        <v>0.53120000000000001</v>
      </c>
      <c r="AG4" s="69">
        <v>32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4</v>
      </c>
      <c r="AR4" s="65">
        <v>0.66659999999999997</v>
      </c>
      <c r="AS4" s="66"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26</v>
      </c>
      <c r="Z5" s="1" t="s">
        <v>28</v>
      </c>
      <c r="AA5" s="12">
        <v>12</v>
      </c>
      <c r="AB5" s="12">
        <v>0</v>
      </c>
      <c r="AC5" s="12">
        <v>5</v>
      </c>
      <c r="AD5" s="12">
        <v>14</v>
      </c>
      <c r="AE5" s="12">
        <v>58</v>
      </c>
      <c r="AF5" s="68">
        <v>0.64439999999999997</v>
      </c>
      <c r="AG5" s="69">
        <v>90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2</v>
      </c>
      <c r="AQ5" s="12">
        <v>10</v>
      </c>
      <c r="AR5" s="65">
        <v>0.625</v>
      </c>
      <c r="AS5" s="66">
        <v>16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28</v>
      </c>
      <c r="AA6" s="12">
        <v>13</v>
      </c>
      <c r="AB6" s="12">
        <v>1</v>
      </c>
      <c r="AC6" s="12">
        <v>8</v>
      </c>
      <c r="AD6" s="12">
        <v>9</v>
      </c>
      <c r="AE6" s="12">
        <v>44</v>
      </c>
      <c r="AF6" s="68">
        <v>0.54320000000000002</v>
      </c>
      <c r="AG6" s="69">
        <v>81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30</v>
      </c>
      <c r="Z7" s="1" t="s">
        <v>28</v>
      </c>
      <c r="AA7" s="12">
        <v>12</v>
      </c>
      <c r="AB7" s="12">
        <v>0</v>
      </c>
      <c r="AC7" s="12">
        <v>13</v>
      </c>
      <c r="AD7" s="12">
        <v>5</v>
      </c>
      <c r="AE7" s="12">
        <v>49</v>
      </c>
      <c r="AF7" s="68">
        <v>0.57640000000000002</v>
      </c>
      <c r="AG7" s="69">
        <v>85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29</v>
      </c>
      <c r="Z8" s="1" t="s">
        <v>28</v>
      </c>
      <c r="AA8" s="12">
        <v>12</v>
      </c>
      <c r="AB8" s="12">
        <v>0</v>
      </c>
      <c r="AC8" s="12">
        <v>5</v>
      </c>
      <c r="AD8" s="12">
        <v>5</v>
      </c>
      <c r="AE8" s="12">
        <v>41</v>
      </c>
      <c r="AF8" s="68">
        <v>0.53939999999999999</v>
      </c>
      <c r="AG8" s="69">
        <v>76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31</v>
      </c>
      <c r="Z10" s="1" t="s">
        <v>28</v>
      </c>
      <c r="AA10" s="12">
        <v>2</v>
      </c>
      <c r="AB10" s="12">
        <v>0</v>
      </c>
      <c r="AC10" s="12">
        <v>2</v>
      </c>
      <c r="AD10" s="12">
        <v>0</v>
      </c>
      <c r="AE10" s="12">
        <v>9</v>
      </c>
      <c r="AF10" s="68">
        <v>0.75</v>
      </c>
      <c r="AG10" s="69">
        <v>12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60</v>
      </c>
      <c r="AB11" s="36">
        <f>SUM(AB4:AB10)</f>
        <v>1</v>
      </c>
      <c r="AC11" s="36">
        <f>SUM(AC4:AC10)</f>
        <v>35</v>
      </c>
      <c r="AD11" s="36">
        <f>SUM(AD4:AD10)</f>
        <v>36</v>
      </c>
      <c r="AE11" s="36">
        <f>SUM(AE4:AE10)</f>
        <v>218</v>
      </c>
      <c r="AF11" s="37">
        <f>PRODUCT(AE11/AG11)</f>
        <v>0.57978723404255317</v>
      </c>
      <c r="AG11" s="21">
        <f>SUM(AG4:AG10)</f>
        <v>376</v>
      </c>
      <c r="AH11" s="18"/>
      <c r="AI11" s="29"/>
      <c r="AJ11" s="41"/>
      <c r="AK11" s="42"/>
      <c r="AL11" s="10"/>
      <c r="AM11" s="36">
        <f>SUM(AM4:AM10)</f>
        <v>3</v>
      </c>
      <c r="AN11" s="36">
        <f>SUM(AN4:AN10)</f>
        <v>0</v>
      </c>
      <c r="AO11" s="36">
        <f>SUM(AO4:AO10)</f>
        <v>1</v>
      </c>
      <c r="AP11" s="36">
        <f>SUM(AP4:AP10)</f>
        <v>2</v>
      </c>
      <c r="AQ11" s="36">
        <f>SUM(AQ4:AQ10)</f>
        <v>14</v>
      </c>
      <c r="AR11" s="37">
        <f>PRODUCT(AQ11/AS11)</f>
        <v>0.63636363636363635</v>
      </c>
      <c r="AS11" s="39">
        <f>SUM(AS4:AS10)</f>
        <v>22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33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63</v>
      </c>
      <c r="F16" s="47">
        <f>PRODUCT(AB11+AN11)</f>
        <v>1</v>
      </c>
      <c r="G16" s="47">
        <f>PRODUCT(AC11+AO11)</f>
        <v>36</v>
      </c>
      <c r="H16" s="47">
        <f>PRODUCT(AD11+AP11)</f>
        <v>38</v>
      </c>
      <c r="I16" s="47">
        <f>PRODUCT(AE11+AQ11)</f>
        <v>232</v>
      </c>
      <c r="J16" s="60">
        <f>PRODUCT(I16/K16)</f>
        <v>0.58291457286432158</v>
      </c>
      <c r="K16" s="10">
        <f>PRODUCT(AG11+AS11)</f>
        <v>398</v>
      </c>
      <c r="L16" s="53">
        <f>PRODUCT((F16+G16)/E16)</f>
        <v>0.58730158730158732</v>
      </c>
      <c r="M16" s="53">
        <f>PRODUCT(H16/E16)</f>
        <v>0.60317460317460314</v>
      </c>
      <c r="N16" s="53">
        <f>PRODUCT((F16+G16+H16)/E16)</f>
        <v>1.1904761904761905</v>
      </c>
      <c r="O16" s="53">
        <f>PRODUCT(I16/E16)</f>
        <v>3.6825396825396823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63</v>
      </c>
      <c r="F17" s="47">
        <f t="shared" ref="F17:I17" si="0">SUM(F14:F16)</f>
        <v>1</v>
      </c>
      <c r="G17" s="47">
        <f t="shared" si="0"/>
        <v>36</v>
      </c>
      <c r="H17" s="47">
        <f t="shared" si="0"/>
        <v>38</v>
      </c>
      <c r="I17" s="47">
        <f t="shared" si="0"/>
        <v>232</v>
      </c>
      <c r="J17" s="60">
        <f>PRODUCT(I17/K17)</f>
        <v>0.58291457286432158</v>
      </c>
      <c r="K17" s="16">
        <f>SUM(K14:K16)</f>
        <v>398</v>
      </c>
      <c r="L17" s="53">
        <f>PRODUCT((F17+G17)/E17)</f>
        <v>0.58730158730158732</v>
      </c>
      <c r="M17" s="53">
        <f>PRODUCT(H17/E17)</f>
        <v>0.60317460317460314</v>
      </c>
      <c r="N17" s="53">
        <f>PRODUCT((F17+G17+H17)/E17)</f>
        <v>1.1904761904761905</v>
      </c>
      <c r="O17" s="53">
        <f>PRODUCT(I17/E17)</f>
        <v>3.6825396825396823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35</v>
      </c>
      <c r="C3" s="18" t="s">
        <v>36</v>
      </c>
      <c r="D3" s="61" t="s">
        <v>37</v>
      </c>
      <c r="E3" s="79" t="s">
        <v>1</v>
      </c>
      <c r="F3" s="10"/>
      <c r="G3" s="36" t="s">
        <v>38</v>
      </c>
      <c r="H3" s="63" t="s">
        <v>39</v>
      </c>
      <c r="I3" s="63" t="s">
        <v>40</v>
      </c>
      <c r="J3" s="11" t="s">
        <v>41</v>
      </c>
      <c r="K3" s="62" t="s">
        <v>42</v>
      </c>
      <c r="L3" s="62" t="s">
        <v>43</v>
      </c>
      <c r="M3" s="36" t="s">
        <v>44</v>
      </c>
      <c r="N3" s="36" t="s">
        <v>45</v>
      </c>
      <c r="O3" s="63" t="s">
        <v>46</v>
      </c>
      <c r="P3" s="36" t="s">
        <v>39</v>
      </c>
      <c r="Q3" s="80" t="s">
        <v>8</v>
      </c>
      <c r="R3" s="80">
        <v>1</v>
      </c>
      <c r="S3" s="80">
        <v>2</v>
      </c>
      <c r="T3" s="80">
        <v>3</v>
      </c>
      <c r="U3" s="80" t="s">
        <v>47</v>
      </c>
      <c r="V3" s="11" t="s">
        <v>9</v>
      </c>
      <c r="W3" s="64" t="s">
        <v>48</v>
      </c>
      <c r="X3" s="64" t="s">
        <v>49</v>
      </c>
      <c r="Y3" s="75"/>
      <c r="Z3" s="75"/>
      <c r="AA3" s="75"/>
      <c r="AB3" s="75"/>
      <c r="AC3" s="75"/>
      <c r="AD3" s="75"/>
    </row>
    <row r="4" spans="1:30" x14ac:dyDescent="0.25">
      <c r="A4" s="70"/>
      <c r="B4" s="96" t="s">
        <v>52</v>
      </c>
      <c r="C4" s="97" t="s">
        <v>53</v>
      </c>
      <c r="D4" s="98" t="s">
        <v>54</v>
      </c>
      <c r="E4" s="99" t="s">
        <v>55</v>
      </c>
      <c r="F4" s="39"/>
      <c r="G4" s="100"/>
      <c r="H4" s="101"/>
      <c r="I4" s="100">
        <v>1</v>
      </c>
      <c r="J4" s="102" t="s">
        <v>56</v>
      </c>
      <c r="K4" s="102">
        <v>5</v>
      </c>
      <c r="L4" s="102"/>
      <c r="M4" s="102">
        <v>1</v>
      </c>
      <c r="N4" s="100"/>
      <c r="O4" s="101"/>
      <c r="P4" s="100"/>
      <c r="Q4" s="103" t="s">
        <v>50</v>
      </c>
      <c r="R4" s="103" t="s">
        <v>51</v>
      </c>
      <c r="S4" s="103" t="s">
        <v>57</v>
      </c>
      <c r="T4" s="103"/>
      <c r="U4" s="103"/>
      <c r="V4" s="104">
        <v>0.33300000000000002</v>
      </c>
      <c r="W4" s="98" t="s">
        <v>58</v>
      </c>
      <c r="X4" s="100">
        <v>1673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2019-01-13T08:37:07Z</dcterms:modified>
</cp:coreProperties>
</file>